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1\"/>
    </mc:Choice>
  </mc:AlternateContent>
  <xr:revisionPtr revIDLastSave="0" documentId="13_ncr:1_{9A5B7F58-72C3-49E4-A034-68941DC62B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Лист1!$A$14:$N$128</definedName>
    <definedName name="_xlnm.Print_Titles" localSheetId="0">Лист1!$11:$14</definedName>
    <definedName name="_xlnm.Print_Area" localSheetId="0">Лист1!$A$1:$N$138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9" i="1" l="1"/>
  <c r="H77" i="1"/>
  <c r="D116" i="1"/>
  <c r="E116" i="1"/>
  <c r="F116" i="1"/>
  <c r="H116" i="1"/>
  <c r="I116" i="1"/>
  <c r="J116" i="1"/>
  <c r="N124" i="1"/>
  <c r="M124" i="1"/>
  <c r="L124" i="1"/>
  <c r="G124" i="1"/>
  <c r="C124" i="1"/>
  <c r="G126" i="1"/>
  <c r="L126" i="1"/>
  <c r="M126" i="1"/>
  <c r="N126" i="1"/>
  <c r="C126" i="1"/>
  <c r="D109" i="1"/>
  <c r="E109" i="1"/>
  <c r="F109" i="1"/>
  <c r="H109" i="1"/>
  <c r="I109" i="1"/>
  <c r="J109" i="1"/>
  <c r="L115" i="1"/>
  <c r="M115" i="1"/>
  <c r="N115" i="1"/>
  <c r="G115" i="1"/>
  <c r="C115" i="1"/>
  <c r="E89" i="1"/>
  <c r="E88" i="1" s="1"/>
  <c r="C114" i="1"/>
  <c r="G114" i="1"/>
  <c r="M114" i="1"/>
  <c r="N114" i="1"/>
  <c r="C125" i="1"/>
  <c r="C127" i="1"/>
  <c r="D26" i="1"/>
  <c r="D106" i="1"/>
  <c r="L127" i="1"/>
  <c r="G127" i="1"/>
  <c r="L114" i="1"/>
  <c r="H26" i="1"/>
  <c r="H106" i="1"/>
  <c r="G108" i="1"/>
  <c r="K124" i="1" l="1"/>
  <c r="K126" i="1"/>
  <c r="K115" i="1"/>
  <c r="E105" i="1"/>
  <c r="E104" i="1" s="1"/>
  <c r="K114" i="1"/>
  <c r="K127" i="1"/>
  <c r="H37" i="1"/>
  <c r="H73" i="1"/>
  <c r="H54" i="1"/>
  <c r="G123" i="1" l="1"/>
  <c r="C110" i="1"/>
  <c r="G110" i="1"/>
  <c r="L110" i="1"/>
  <c r="M110" i="1"/>
  <c r="N110" i="1"/>
  <c r="N121" i="1"/>
  <c r="M121" i="1"/>
  <c r="L121" i="1"/>
  <c r="G121" i="1"/>
  <c r="C121" i="1"/>
  <c r="L113" i="1"/>
  <c r="M113" i="1"/>
  <c r="N113" i="1"/>
  <c r="G113" i="1"/>
  <c r="C113" i="1"/>
  <c r="D69" i="1"/>
  <c r="H67" i="1"/>
  <c r="H69" i="1"/>
  <c r="H105" i="1" l="1"/>
  <c r="H104" i="1" s="1"/>
  <c r="K121" i="1"/>
  <c r="K110" i="1"/>
  <c r="K113" i="1"/>
  <c r="H66" i="1"/>
  <c r="E61" i="1" l="1"/>
  <c r="E60" i="1" s="1"/>
  <c r="L22" i="1"/>
  <c r="L21" i="1"/>
  <c r="F95" i="1"/>
  <c r="F98" i="1"/>
  <c r="F97" i="1" s="1"/>
  <c r="D97" i="1"/>
  <c r="E101" i="1"/>
  <c r="E95" i="1"/>
  <c r="E98" i="1"/>
  <c r="E97" i="1" s="1"/>
  <c r="E84" i="1"/>
  <c r="E83" i="1" s="1"/>
  <c r="E65" i="1" s="1"/>
  <c r="D84" i="1"/>
  <c r="D83" i="1" s="1"/>
  <c r="D79" i="1"/>
  <c r="D77" i="1"/>
  <c r="D73" i="1"/>
  <c r="D67" i="1"/>
  <c r="D66" i="1" s="1"/>
  <c r="D56" i="1"/>
  <c r="D54" i="1"/>
  <c r="D43" i="1"/>
  <c r="D23" i="1"/>
  <c r="D37" i="1"/>
  <c r="D35" i="1"/>
  <c r="D39" i="1"/>
  <c r="I84" i="1"/>
  <c r="I83" i="1" s="1"/>
  <c r="I65" i="1" s="1"/>
  <c r="J84" i="1"/>
  <c r="J83" i="1" s="1"/>
  <c r="J65" i="1" s="1"/>
  <c r="H61" i="1"/>
  <c r="H60" i="1" s="1"/>
  <c r="I61" i="1"/>
  <c r="I60" i="1" s="1"/>
  <c r="J61" i="1"/>
  <c r="J60" i="1" s="1"/>
  <c r="D29" i="1"/>
  <c r="D25" i="1" s="1"/>
  <c r="D105" i="1"/>
  <c r="D104" i="1" s="1"/>
  <c r="I105" i="1"/>
  <c r="I104" i="1" s="1"/>
  <c r="J105" i="1"/>
  <c r="J104" i="1" s="1"/>
  <c r="G117" i="1"/>
  <c r="L117" i="1"/>
  <c r="M117" i="1"/>
  <c r="N117" i="1"/>
  <c r="C117" i="1"/>
  <c r="J95" i="1"/>
  <c r="I95" i="1"/>
  <c r="D72" i="1" l="1"/>
  <c r="D65" i="1" s="1"/>
  <c r="E94" i="1"/>
  <c r="F94" i="1"/>
  <c r="D42" i="1"/>
  <c r="D34" i="1"/>
  <c r="K117" i="1"/>
  <c r="J98" i="1"/>
  <c r="J97" i="1" s="1"/>
  <c r="J94" i="1" s="1"/>
  <c r="I98" i="1"/>
  <c r="I97" i="1" s="1"/>
  <c r="I94" i="1" s="1"/>
  <c r="H43" i="1"/>
  <c r="H72" i="1"/>
  <c r="H84" i="1"/>
  <c r="H83" i="1" s="1"/>
  <c r="H98" i="1"/>
  <c r="H97" i="1" s="1"/>
  <c r="H95" i="1"/>
  <c r="H39" i="1"/>
  <c r="H56" i="1"/>
  <c r="H35" i="1"/>
  <c r="H29" i="1"/>
  <c r="H25" i="1" s="1"/>
  <c r="H23" i="1"/>
  <c r="N122" i="1"/>
  <c r="M122" i="1"/>
  <c r="L122" i="1"/>
  <c r="G122" i="1"/>
  <c r="C122" i="1"/>
  <c r="N120" i="1"/>
  <c r="M120" i="1"/>
  <c r="L120" i="1"/>
  <c r="G120" i="1"/>
  <c r="C120" i="1"/>
  <c r="N119" i="1"/>
  <c r="M119" i="1"/>
  <c r="L119" i="1"/>
  <c r="G119" i="1"/>
  <c r="C119" i="1"/>
  <c r="N112" i="1"/>
  <c r="M112" i="1"/>
  <c r="L112" i="1"/>
  <c r="G112" i="1"/>
  <c r="C112" i="1"/>
  <c r="N52" i="1"/>
  <c r="M52" i="1"/>
  <c r="L52" i="1"/>
  <c r="G52" i="1"/>
  <c r="C52" i="1"/>
  <c r="H34" i="1" l="1"/>
  <c r="H65" i="1"/>
  <c r="H42" i="1"/>
  <c r="H94" i="1"/>
  <c r="K120" i="1"/>
  <c r="K122" i="1"/>
  <c r="K119" i="1"/>
  <c r="K112" i="1"/>
  <c r="K52" i="1"/>
  <c r="C18" i="1" l="1"/>
  <c r="C19" i="1"/>
  <c r="C20" i="1"/>
  <c r="C21" i="1"/>
  <c r="C22" i="1"/>
  <c r="C24" i="1"/>
  <c r="C23" i="1" s="1"/>
  <c r="C27" i="1"/>
  <c r="C28" i="1"/>
  <c r="C30" i="1"/>
  <c r="C31" i="1"/>
  <c r="C32" i="1"/>
  <c r="C33" i="1"/>
  <c r="C36" i="1"/>
  <c r="C35" i="1" s="1"/>
  <c r="C38" i="1"/>
  <c r="C37" i="1" s="1"/>
  <c r="C40" i="1"/>
  <c r="C41" i="1"/>
  <c r="C44" i="1"/>
  <c r="C45" i="1"/>
  <c r="C46" i="1"/>
  <c r="C47" i="1"/>
  <c r="C48" i="1"/>
  <c r="C49" i="1"/>
  <c r="C50" i="1"/>
  <c r="C51" i="1"/>
  <c r="C53" i="1"/>
  <c r="C55" i="1"/>
  <c r="C57" i="1"/>
  <c r="C58" i="1"/>
  <c r="C59" i="1"/>
  <c r="C62" i="1"/>
  <c r="C63" i="1"/>
  <c r="C64" i="1"/>
  <c r="C68" i="1"/>
  <c r="C67" i="1" s="1"/>
  <c r="C70" i="1"/>
  <c r="C71" i="1"/>
  <c r="C74" i="1"/>
  <c r="C75" i="1"/>
  <c r="C76" i="1"/>
  <c r="C78" i="1"/>
  <c r="C77" i="1" s="1"/>
  <c r="C80" i="1"/>
  <c r="C81" i="1"/>
  <c r="C82" i="1"/>
  <c r="C85" i="1"/>
  <c r="C86" i="1"/>
  <c r="C87" i="1"/>
  <c r="C90" i="1"/>
  <c r="C91" i="1"/>
  <c r="C92" i="1"/>
  <c r="C93" i="1"/>
  <c r="C96" i="1"/>
  <c r="C95" i="1" s="1"/>
  <c r="C99" i="1"/>
  <c r="C100" i="1"/>
  <c r="C102" i="1"/>
  <c r="C101" i="1" s="1"/>
  <c r="C107" i="1"/>
  <c r="C108" i="1"/>
  <c r="C111" i="1"/>
  <c r="C109" i="1" s="1"/>
  <c r="C118" i="1"/>
  <c r="C123" i="1"/>
  <c r="H17" i="1"/>
  <c r="N108" i="1"/>
  <c r="M108" i="1"/>
  <c r="L108" i="1"/>
  <c r="N22" i="1"/>
  <c r="M22" i="1"/>
  <c r="G22" i="1"/>
  <c r="D17" i="1"/>
  <c r="N107" i="1"/>
  <c r="C116" i="1" l="1"/>
  <c r="K108" i="1"/>
  <c r="C43" i="1"/>
  <c r="C26" i="1"/>
  <c r="C89" i="1"/>
  <c r="C88" i="1" s="1"/>
  <c r="C79" i="1"/>
  <c r="C98" i="1"/>
  <c r="C97" i="1" s="1"/>
  <c r="C94" i="1" s="1"/>
  <c r="C61" i="1"/>
  <c r="C60" i="1" s="1"/>
  <c r="C39" i="1"/>
  <c r="C34" i="1" s="1"/>
  <c r="C84" i="1"/>
  <c r="C83" i="1" s="1"/>
  <c r="C73" i="1"/>
  <c r="C106" i="1"/>
  <c r="C69" i="1"/>
  <c r="C66" i="1" s="1"/>
  <c r="C56" i="1"/>
  <c r="C29" i="1"/>
  <c r="C17" i="1"/>
  <c r="C16" i="1" s="1"/>
  <c r="K22" i="1"/>
  <c r="E17" i="1"/>
  <c r="F17" i="1"/>
  <c r="C54" i="1"/>
  <c r="C25" i="1" l="1"/>
  <c r="C72" i="1"/>
  <c r="C65" i="1" s="1"/>
  <c r="C105" i="1"/>
  <c r="C104" i="1" s="1"/>
  <c r="C42" i="1"/>
  <c r="F16" i="1"/>
  <c r="D16" i="1"/>
  <c r="D15" i="1" s="1"/>
  <c r="E16" i="1"/>
  <c r="C15" i="1" l="1"/>
  <c r="C103" i="1" s="1"/>
  <c r="C128" i="1" s="1"/>
  <c r="E15" i="1"/>
  <c r="E103" i="1" s="1"/>
  <c r="E128" i="1" s="1"/>
  <c r="F15" i="1"/>
  <c r="F103" i="1" s="1"/>
  <c r="F128" i="1" s="1"/>
  <c r="D103" i="1"/>
  <c r="D128" i="1" s="1"/>
  <c r="L71" i="1" l="1"/>
  <c r="M71" i="1"/>
  <c r="N71" i="1"/>
  <c r="G71" i="1"/>
  <c r="K71" i="1" s="1"/>
  <c r="G18" i="1"/>
  <c r="G96" i="1"/>
  <c r="K96" i="1" s="1"/>
  <c r="G87" i="1" l="1"/>
  <c r="G100" i="1"/>
  <c r="K100" i="1" s="1"/>
  <c r="G85" i="1"/>
  <c r="G82" i="1"/>
  <c r="G81" i="1"/>
  <c r="G80" i="1"/>
  <c r="G76" i="1"/>
  <c r="G70" i="1"/>
  <c r="G69" i="1" s="1"/>
  <c r="G68" i="1"/>
  <c r="G58" i="1"/>
  <c r="G57" i="1"/>
  <c r="G55" i="1"/>
  <c r="G54" i="1" s="1"/>
  <c r="G45" i="1"/>
  <c r="G44" i="1"/>
  <c r="G38" i="1"/>
  <c r="G36" i="1"/>
  <c r="G24" i="1"/>
  <c r="G19" i="1"/>
  <c r="G20" i="1"/>
  <c r="N54" i="1"/>
  <c r="N87" i="1"/>
  <c r="M87" i="1"/>
  <c r="L87" i="1"/>
  <c r="L82" i="1"/>
  <c r="L55" i="1"/>
  <c r="L54" i="1" s="1"/>
  <c r="M55" i="1"/>
  <c r="M54" i="1" s="1"/>
  <c r="I17" i="1"/>
  <c r="J17" i="1"/>
  <c r="K55" i="1" l="1"/>
  <c r="K54" i="1" s="1"/>
  <c r="K82" i="1"/>
  <c r="K87" i="1"/>
  <c r="I16" i="1"/>
  <c r="J16" i="1"/>
  <c r="H16" i="1"/>
  <c r="L18" i="1"/>
  <c r="M18" i="1"/>
  <c r="N18" i="1"/>
  <c r="K19" i="1"/>
  <c r="L19" i="1"/>
  <c r="M19" i="1"/>
  <c r="N19" i="1"/>
  <c r="K20" i="1"/>
  <c r="L20" i="1"/>
  <c r="M20" i="1"/>
  <c r="N20" i="1"/>
  <c r="G21" i="1"/>
  <c r="K21" i="1" s="1"/>
  <c r="M21" i="1"/>
  <c r="N21" i="1"/>
  <c r="L24" i="1"/>
  <c r="L23" i="1" s="1"/>
  <c r="M24" i="1"/>
  <c r="M23" i="1" s="1"/>
  <c r="N24" i="1"/>
  <c r="N23" i="1" s="1"/>
  <c r="G27" i="1"/>
  <c r="L27" i="1"/>
  <c r="M27" i="1"/>
  <c r="N27" i="1"/>
  <c r="G28" i="1"/>
  <c r="K28" i="1" s="1"/>
  <c r="L28" i="1"/>
  <c r="M28" i="1"/>
  <c r="N28" i="1"/>
  <c r="G30" i="1"/>
  <c r="L30" i="1"/>
  <c r="M30" i="1"/>
  <c r="N30" i="1"/>
  <c r="G31" i="1"/>
  <c r="K31" i="1" s="1"/>
  <c r="L31" i="1"/>
  <c r="M31" i="1"/>
  <c r="N31" i="1"/>
  <c r="G32" i="1"/>
  <c r="K32" i="1" s="1"/>
  <c r="L32" i="1"/>
  <c r="M32" i="1"/>
  <c r="N32" i="1"/>
  <c r="G33" i="1"/>
  <c r="K33" i="1" s="1"/>
  <c r="L33" i="1"/>
  <c r="M33" i="1"/>
  <c r="N33" i="1"/>
  <c r="L36" i="1"/>
  <c r="L35" i="1" s="1"/>
  <c r="M36" i="1"/>
  <c r="M35" i="1" s="1"/>
  <c r="N36" i="1"/>
  <c r="N35" i="1" s="1"/>
  <c r="L38" i="1"/>
  <c r="L37" i="1" s="1"/>
  <c r="M38" i="1"/>
  <c r="M37" i="1" s="1"/>
  <c r="N38" i="1"/>
  <c r="N37" i="1" s="1"/>
  <c r="G40" i="1"/>
  <c r="L40" i="1"/>
  <c r="M40" i="1"/>
  <c r="N40" i="1"/>
  <c r="G41" i="1"/>
  <c r="K41" i="1" s="1"/>
  <c r="L41" i="1"/>
  <c r="M41" i="1"/>
  <c r="N41" i="1"/>
  <c r="L44" i="1"/>
  <c r="M44" i="1"/>
  <c r="N44" i="1"/>
  <c r="K45" i="1"/>
  <c r="L45" i="1"/>
  <c r="M45" i="1"/>
  <c r="N45" i="1"/>
  <c r="G46" i="1"/>
  <c r="L46" i="1"/>
  <c r="M46" i="1"/>
  <c r="N46" i="1"/>
  <c r="G47" i="1"/>
  <c r="K47" i="1" s="1"/>
  <c r="L47" i="1"/>
  <c r="M47" i="1"/>
  <c r="N47" i="1"/>
  <c r="G48" i="1"/>
  <c r="K48" i="1" s="1"/>
  <c r="L48" i="1"/>
  <c r="M48" i="1"/>
  <c r="N48" i="1"/>
  <c r="G49" i="1"/>
  <c r="K49" i="1" s="1"/>
  <c r="L49" i="1"/>
  <c r="M49" i="1"/>
  <c r="N49" i="1"/>
  <c r="G50" i="1"/>
  <c r="K50" i="1" s="1"/>
  <c r="L50" i="1"/>
  <c r="M50" i="1"/>
  <c r="N50" i="1"/>
  <c r="G51" i="1"/>
  <c r="K51" i="1" s="1"/>
  <c r="L51" i="1"/>
  <c r="M51" i="1"/>
  <c r="N51" i="1"/>
  <c r="G53" i="1"/>
  <c r="K53" i="1" s="1"/>
  <c r="L53" i="1"/>
  <c r="M53" i="1"/>
  <c r="N53" i="1"/>
  <c r="L57" i="1"/>
  <c r="M57" i="1"/>
  <c r="N57" i="1"/>
  <c r="K58" i="1"/>
  <c r="L58" i="1"/>
  <c r="M58" i="1"/>
  <c r="N58" i="1"/>
  <c r="G59" i="1"/>
  <c r="K59" i="1" s="1"/>
  <c r="L59" i="1"/>
  <c r="M59" i="1"/>
  <c r="N59" i="1"/>
  <c r="G62" i="1"/>
  <c r="L62" i="1"/>
  <c r="M62" i="1"/>
  <c r="N62" i="1"/>
  <c r="G63" i="1"/>
  <c r="K63" i="1" s="1"/>
  <c r="L63" i="1"/>
  <c r="M63" i="1"/>
  <c r="N63" i="1"/>
  <c r="G64" i="1"/>
  <c r="K64" i="1" s="1"/>
  <c r="L64" i="1"/>
  <c r="M64" i="1"/>
  <c r="N64" i="1"/>
  <c r="L68" i="1"/>
  <c r="L67" i="1" s="1"/>
  <c r="M68" i="1"/>
  <c r="M67" i="1" s="1"/>
  <c r="N68" i="1"/>
  <c r="N67" i="1" s="1"/>
  <c r="L70" i="1"/>
  <c r="L69" i="1" s="1"/>
  <c r="M70" i="1"/>
  <c r="M69" i="1" s="1"/>
  <c r="N70" i="1"/>
  <c r="N69" i="1" s="1"/>
  <c r="G74" i="1"/>
  <c r="L74" i="1"/>
  <c r="M74" i="1"/>
  <c r="N74" i="1"/>
  <c r="G75" i="1"/>
  <c r="K75" i="1" s="1"/>
  <c r="L75" i="1"/>
  <c r="M75" i="1"/>
  <c r="N75" i="1"/>
  <c r="K76" i="1"/>
  <c r="L76" i="1"/>
  <c r="M76" i="1"/>
  <c r="N76" i="1"/>
  <c r="G78" i="1"/>
  <c r="L78" i="1"/>
  <c r="L77" i="1" s="1"/>
  <c r="M78" i="1"/>
  <c r="M77" i="1" s="1"/>
  <c r="N78" i="1"/>
  <c r="N77" i="1" s="1"/>
  <c r="L80" i="1"/>
  <c r="M80" i="1"/>
  <c r="N80" i="1"/>
  <c r="K81" i="1"/>
  <c r="L81" i="1"/>
  <c r="M81" i="1"/>
  <c r="N81" i="1"/>
  <c r="L85" i="1"/>
  <c r="M85" i="1"/>
  <c r="N85" i="1"/>
  <c r="G86" i="1"/>
  <c r="L86" i="1"/>
  <c r="M86" i="1"/>
  <c r="N86" i="1"/>
  <c r="G90" i="1"/>
  <c r="L90" i="1"/>
  <c r="M90" i="1"/>
  <c r="N90" i="1"/>
  <c r="G91" i="1"/>
  <c r="K91" i="1" s="1"/>
  <c r="L91" i="1"/>
  <c r="M91" i="1"/>
  <c r="N91" i="1"/>
  <c r="G92" i="1"/>
  <c r="K92" i="1" s="1"/>
  <c r="L92" i="1"/>
  <c r="M92" i="1"/>
  <c r="N92" i="1"/>
  <c r="G93" i="1"/>
  <c r="K93" i="1" s="1"/>
  <c r="L93" i="1"/>
  <c r="M93" i="1"/>
  <c r="N93" i="1"/>
  <c r="L96" i="1"/>
  <c r="L95" i="1" s="1"/>
  <c r="M96" i="1"/>
  <c r="M95" i="1" s="1"/>
  <c r="N96" i="1"/>
  <c r="N95" i="1" s="1"/>
  <c r="G99" i="1"/>
  <c r="L99" i="1"/>
  <c r="M99" i="1"/>
  <c r="N99" i="1"/>
  <c r="L100" i="1"/>
  <c r="M100" i="1"/>
  <c r="N100" i="1"/>
  <c r="G102" i="1"/>
  <c r="L102" i="1"/>
  <c r="L101" i="1" s="1"/>
  <c r="M102" i="1"/>
  <c r="M101" i="1" s="1"/>
  <c r="N102" i="1"/>
  <c r="N101" i="1" s="1"/>
  <c r="L107" i="1"/>
  <c r="L106" i="1" s="1"/>
  <c r="M107" i="1"/>
  <c r="M106" i="1" s="1"/>
  <c r="N106" i="1"/>
  <c r="L111" i="1"/>
  <c r="L109" i="1" s="1"/>
  <c r="M111" i="1"/>
  <c r="M109" i="1" s="1"/>
  <c r="N111" i="1"/>
  <c r="N109" i="1" s="1"/>
  <c r="L118" i="1"/>
  <c r="M118" i="1"/>
  <c r="N118" i="1"/>
  <c r="L123" i="1"/>
  <c r="M123" i="1"/>
  <c r="N123" i="1"/>
  <c r="L125" i="1"/>
  <c r="M125" i="1"/>
  <c r="N125" i="1"/>
  <c r="G107" i="1"/>
  <c r="G106" i="1" s="1"/>
  <c r="G111" i="1"/>
  <c r="G109" i="1" s="1"/>
  <c r="G118" i="1"/>
  <c r="G125" i="1"/>
  <c r="M116" i="1" l="1"/>
  <c r="G116" i="1"/>
  <c r="G105" i="1" s="1"/>
  <c r="G104" i="1" s="1"/>
  <c r="L116" i="1"/>
  <c r="L105" i="1" s="1"/>
  <c r="L104" i="1" s="1"/>
  <c r="N116" i="1"/>
  <c r="N105" i="1" s="1"/>
  <c r="N104" i="1" s="1"/>
  <c r="M105" i="1"/>
  <c r="M104" i="1" s="1"/>
  <c r="K125" i="1"/>
  <c r="N84" i="1"/>
  <c r="N83" i="1" s="1"/>
  <c r="L43" i="1"/>
  <c r="G43" i="1"/>
  <c r="G17" i="1"/>
  <c r="N17" i="1"/>
  <c r="N16" i="1" s="1"/>
  <c r="M17" i="1"/>
  <c r="M16" i="1" s="1"/>
  <c r="L17" i="1"/>
  <c r="L16" i="1" s="1"/>
  <c r="K123" i="1"/>
  <c r="M84" i="1"/>
  <c r="L84" i="1"/>
  <c r="L83" i="1" s="1"/>
  <c r="M43" i="1"/>
  <c r="N43" i="1"/>
  <c r="K86" i="1"/>
  <c r="G84" i="1"/>
  <c r="G83" i="1" s="1"/>
  <c r="K46" i="1"/>
  <c r="L98" i="1"/>
  <c r="L97" i="1" s="1"/>
  <c r="L94" i="1" s="1"/>
  <c r="N98" i="1"/>
  <c r="N97" i="1" s="1"/>
  <c r="N94" i="1" s="1"/>
  <c r="N66" i="1"/>
  <c r="M98" i="1"/>
  <c r="M66" i="1"/>
  <c r="K111" i="1"/>
  <c r="K109" i="1" s="1"/>
  <c r="K107" i="1"/>
  <c r="K106" i="1" s="1"/>
  <c r="K118" i="1"/>
  <c r="K102" i="1"/>
  <c r="K101" i="1" s="1"/>
  <c r="G101" i="1"/>
  <c r="K99" i="1"/>
  <c r="K98" i="1" s="1"/>
  <c r="K97" i="1" s="1"/>
  <c r="G98" i="1"/>
  <c r="G97" i="1" s="1"/>
  <c r="K95" i="1"/>
  <c r="G95" i="1"/>
  <c r="N89" i="1"/>
  <c r="N88" i="1" s="1"/>
  <c r="N73" i="1"/>
  <c r="M79" i="1"/>
  <c r="L89" i="1"/>
  <c r="L88" i="1" s="1"/>
  <c r="L79" i="1"/>
  <c r="L73" i="1"/>
  <c r="L66" i="1"/>
  <c r="N79" i="1"/>
  <c r="M89" i="1"/>
  <c r="M88" i="1" s="1"/>
  <c r="M73" i="1"/>
  <c r="K90" i="1"/>
  <c r="K89" i="1" s="1"/>
  <c r="K88" i="1" s="1"/>
  <c r="G89" i="1"/>
  <c r="G88" i="1" s="1"/>
  <c r="K85" i="1"/>
  <c r="K80" i="1"/>
  <c r="K79" i="1" s="1"/>
  <c r="G79" i="1"/>
  <c r="K78" i="1"/>
  <c r="K77" i="1" s="1"/>
  <c r="G77" i="1"/>
  <c r="K74" i="1"/>
  <c r="K73" i="1" s="1"/>
  <c r="G73" i="1"/>
  <c r="K70" i="1"/>
  <c r="K69" i="1" s="1"/>
  <c r="K68" i="1"/>
  <c r="K67" i="1" s="1"/>
  <c r="G67" i="1"/>
  <c r="N61" i="1"/>
  <c r="N60" i="1" s="1"/>
  <c r="N56" i="1"/>
  <c r="K40" i="1"/>
  <c r="K39" i="1" s="1"/>
  <c r="G39" i="1"/>
  <c r="K38" i="1"/>
  <c r="K37" i="1" s="1"/>
  <c r="G37" i="1"/>
  <c r="K36" i="1"/>
  <c r="K35" i="1" s="1"/>
  <c r="G35" i="1"/>
  <c r="K30" i="1"/>
  <c r="K29" i="1" s="1"/>
  <c r="G29" i="1"/>
  <c r="K27" i="1"/>
  <c r="K26" i="1" s="1"/>
  <c r="G26" i="1"/>
  <c r="K24" i="1"/>
  <c r="K23" i="1" s="1"/>
  <c r="G23" i="1"/>
  <c r="M61" i="1"/>
  <c r="M56" i="1"/>
  <c r="N39" i="1"/>
  <c r="N34" i="1" s="1"/>
  <c r="N29" i="1"/>
  <c r="N26" i="1"/>
  <c r="K18" i="1"/>
  <c r="K17" i="1" s="1"/>
  <c r="L61" i="1"/>
  <c r="L60" i="1" s="1"/>
  <c r="L56" i="1"/>
  <c r="M39" i="1"/>
  <c r="M29" i="1"/>
  <c r="M26" i="1"/>
  <c r="K62" i="1"/>
  <c r="K61" i="1" s="1"/>
  <c r="K60" i="1" s="1"/>
  <c r="G61" i="1"/>
  <c r="G60" i="1" s="1"/>
  <c r="K57" i="1"/>
  <c r="K56" i="1" s="1"/>
  <c r="G56" i="1"/>
  <c r="K44" i="1"/>
  <c r="L39" i="1"/>
  <c r="L34" i="1" s="1"/>
  <c r="L29" i="1"/>
  <c r="L26" i="1"/>
  <c r="H15" i="1"/>
  <c r="H103" i="1" s="1"/>
  <c r="H128" i="1" s="1"/>
  <c r="K116" i="1" l="1"/>
  <c r="K105" i="1" s="1"/>
  <c r="K104" i="1" s="1"/>
  <c r="M34" i="1"/>
  <c r="M60" i="1"/>
  <c r="M97" i="1"/>
  <c r="M83" i="1"/>
  <c r="K43" i="1"/>
  <c r="K42" i="1" s="1"/>
  <c r="L42" i="1"/>
  <c r="N42" i="1"/>
  <c r="G42" i="1"/>
  <c r="M42" i="1"/>
  <c r="L72" i="1"/>
  <c r="L65" i="1" s="1"/>
  <c r="K84" i="1"/>
  <c r="K83" i="1" s="1"/>
  <c r="G72" i="1"/>
  <c r="N72" i="1"/>
  <c r="N65" i="1" s="1"/>
  <c r="K72" i="1"/>
  <c r="M72" i="1"/>
  <c r="G94" i="1"/>
  <c r="G66" i="1"/>
  <c r="K66" i="1"/>
  <c r="G16" i="1"/>
  <c r="K94" i="1"/>
  <c r="M25" i="1"/>
  <c r="I15" i="1"/>
  <c r="I103" i="1" s="1"/>
  <c r="I128" i="1" s="1"/>
  <c r="G34" i="1"/>
  <c r="N25" i="1"/>
  <c r="J15" i="1"/>
  <c r="J103" i="1" s="1"/>
  <c r="J128" i="1" s="1"/>
  <c r="K16" i="1"/>
  <c r="K34" i="1"/>
  <c r="G25" i="1"/>
  <c r="K25" i="1" s="1"/>
  <c r="L25" i="1"/>
  <c r="M65" i="1" l="1"/>
  <c r="M94" i="1"/>
  <c r="M15" i="1"/>
  <c r="N15" i="1"/>
  <c r="N103" i="1" s="1"/>
  <c r="N128" i="1" s="1"/>
  <c r="L15" i="1"/>
  <c r="L103" i="1" s="1"/>
  <c r="L128" i="1" s="1"/>
  <c r="G65" i="1"/>
  <c r="K65" i="1"/>
  <c r="K15" i="1"/>
  <c r="G15" i="1"/>
  <c r="M103" i="1" l="1"/>
  <c r="M128" i="1" s="1"/>
  <c r="K103" i="1"/>
  <c r="K128" i="1" s="1"/>
  <c r="G103" i="1"/>
  <c r="G128" i="1" s="1"/>
</calcChain>
</file>

<file path=xl/sharedStrings.xml><?xml version="1.0" encoding="utf-8"?>
<sst xmlns="http://schemas.openxmlformats.org/spreadsheetml/2006/main" count="154" uniqueCount="137">
  <si>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</si>
  <si>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</si>
  <si>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</si>
  <si>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</si>
  <si>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</si>
  <si>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</si>
  <si>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</si>
  <si>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</si>
  <si>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</si>
  <si>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</si>
  <si>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</si>
  <si>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</si>
  <si>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</si>
  <si>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</si>
  <si>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</si>
  <si>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</si>
  <si>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</si>
  <si>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</si>
  <si>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</si>
  <si>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</si>
  <si>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</si>
  <si>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</si>
  <si>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</si>
  <si>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</si>
  <si>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</si>
  <si>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</si>
  <si>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</si>
  <si>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</si>
  <si>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</si>
  <si>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</si>
  <si>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</si>
  <si>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</si>
  <si>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</si>
  <si>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</si>
  <si>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</si>
  <si>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</si>
  <si>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</si>
  <si>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</si>
  <si>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</si>
  <si>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</si>
  <si>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</si>
  <si>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</si>
  <si>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</si>
  <si>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</si>
  <si>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</si>
  <si>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</si>
  <si>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</si>
  <si>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</si>
  <si>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</si>
  <si>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</si>
  <si>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</si>
  <si>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</si>
  <si>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</si>
  <si>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</si>
  <si>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</si>
  <si>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</si>
  <si>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</si>
  <si>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</si>
  <si>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</si>
  <si>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</si>
  <si>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</si>
  <si>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</si>
  <si>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</si>
  <si>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</si>
  <si>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</si>
  <si>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</si>
  <si>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</si>
  <si>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</si>
  <si>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</si>
  <si>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</si>
  <si>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</si>
  <si>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</si>
  <si>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</si>
  <si>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</si>
  <si>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</si>
  <si>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</si>
  <si>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</si>
  <si>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</si>
  <si>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</si>
  <si>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</si>
  <si>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</si>
  <si>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</si>
  <si>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</si>
  <si>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</si>
  <si>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</si>
  <si>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</si>
  <si>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</si>
  <si>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</si>
  <si>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</si>
  <si>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</si>
  <si>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1854300000</t>
  </si>
  <si>
    <t>(код бюджету)</t>
  </si>
  <si>
    <t>Лебединської міської ради</t>
  </si>
  <si>
    <t xml:space="preserve">восьмого скликання 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</si>
  <si>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</si>
  <si>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</si>
  <si>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</si>
  <si>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</si>
  <si>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</si>
  <si>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</si>
  <si>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 статті 213 Податкового кодексу України)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</si>
  <si>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</si>
  <si>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Затверджено</t>
  </si>
  <si>
    <t>Внесено зміни</t>
  </si>
  <si>
    <t>Затверджено з урахуванням змін</t>
  </si>
  <si>
    <t>Туристичний збір, сплачений фізичними особами</t>
  </si>
  <si>
    <t>Орендна плата за водні об'єкти</t>
  </si>
  <si>
    <t xml:space="preserve">Кошти за шкоду , що заподіяна на земельних ділянках </t>
  </si>
  <si>
    <t>Туристичний збір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</si>
  <si>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</si>
  <si>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Податок на доходи фізичних осіб у вигляді мінімального податкового зобов`язання, що підлягає сплаті фізичними особами</t>
  </si>
  <si>
    <t>Транспортний податок з фізичних осіб 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</si>
  <si>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</si>
  <si>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Секретар ради                                                                                       </t>
  </si>
  <si>
    <t>Світлана ГОРОШКО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</si>
  <si>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</si>
  <si>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</si>
  <si>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</si>
  <si>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Начальник фінансового управління Лебединської міської ради</t>
  </si>
  <si>
    <t>Субвенція з місцевого бюджету на забезпечення якісної, сучасної та доступної загальної середньої освіти `Нова українська школа`</t>
  </si>
  <si>
    <t>Субвенція з місцевого бюджету на забезпечення діяльності фахівців із супроводу 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</si>
  <si>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Згідно з оригіналом</t>
  </si>
  <si>
    <t>Зміни до додатка 1  рішення Лебединської міської ради від 19.12.2024 № 1417-МР «Про  бюджет Лебединської міської територіальної громади на 2025 рік» «Доходи  бюджету Лебединської міської територіальної громади на 2025 рік»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</si>
  <si>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</si>
  <si>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</si>
  <si>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</si>
  <si>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«Про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пального»</t>
  </si>
  <si>
    <t>Адміністративний збір, що справляється відповідно до Закону України «Про державну реєстрацію юридичних осіб, фізичних осіб - підприємців та громадських формувань»</t>
  </si>
  <si>
    <t>Надходження від орендної плати за користування єдиним майновим комплексом та іншим державним майном  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</si>
  <si>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</si>
  <si>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Секретар ради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</si>
  <si>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</si>
  <si>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Людмила КОЛОМІЄЦЬ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</si>
  <si>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</si>
  <si>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покращення якості гарячого харчування  та фінансування харчування учнів початкових класів закладів загальної середньої освіти</t>
  </si>
  <si>
    <t>до рішення шістдесят дев'ятої сесії</t>
  </si>
  <si>
    <t>07 листопада  2025 року № 1783-МР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</si>
</sst>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3" fontId="1" fillId="0" borderId="2" xfId="0" applyNumberFormat="1" applyFont="1" applyBorder="1"/>
    <xf numFmtId="3" fontId="6" fillId="0" borderId="2" xfId="0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4" fontId="0" fillId="0" borderId="0" xfId="0" applyNumberFormat="1"/>
    <xf numFmtId="3" fontId="1" fillId="0" borderId="2" xfId="0" applyNumberFormat="1" applyFont="1" applyBorder="1" applyAlignment="1">
      <alignment vertical="center"/>
    </xf>
    <xf numFmtId="0" fontId="2" fillId="0" borderId="0" xfId="0" applyFont="1"/>
    <xf numFmtId="0" fontId="1" fillId="0" borderId="0" xfId="0" applyFont="1"/>
    <xf numFmtId="0" fontId="7" fillId="0" borderId="0" xfId="0" applyFont="1"/>
    <xf numFmtId="0" fontId="13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/>
    <xf numFmtId="4" fontId="1" fillId="0" borderId="2" xfId="0" applyNumberFormat="1" applyFont="1" applyBorder="1" applyAlignment="1">
      <alignment vertical="center"/>
    </xf>
    <xf numFmtId="0" fontId="12" fillId="0" borderId="0" xfId="0" applyFont="1"/>
    <xf numFmtId="0" fontId="0" fillId="2" borderId="0" xfId="0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/>
    <xf numFmtId="0" fontId="1" fillId="2" borderId="2" xfId="0" applyFont="1" applyFill="1" applyBorder="1"/>
    <xf numFmtId="4" fontId="1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3" applyFont="1" applyFill="1" applyAlignment="1">
      <alignment horizontal="left" wrapText="1"/>
    </xf>
    <xf numFmtId="4" fontId="0" fillId="2" borderId="0" xfId="0" applyNumberFormat="1" applyFill="1"/>
    <xf numFmtId="0" fontId="18" fillId="2" borderId="0" xfId="0" applyFont="1" applyFill="1"/>
    <xf numFmtId="0" fontId="16" fillId="2" borderId="0" xfId="0" applyFont="1" applyFill="1" applyAlignment="1">
      <alignment horizontal="justify" vertical="center"/>
    </xf>
    <xf numFmtId="0" fontId="17" fillId="2" borderId="0" xfId="0" applyFont="1" applyFill="1" applyAlignment="1">
      <alignment horizontal="justify" vertical="center"/>
    </xf>
    <xf numFmtId="0" fontId="19" fillId="0" borderId="0" xfId="0" applyFont="1" applyAlignment="1">
      <alignment vertical="center" wrapText="1"/>
    </xf>
    <xf numFmtId="4" fontId="1" fillId="0" borderId="2" xfId="0" applyNumberFormat="1" applyFont="1" applyBorder="1"/>
    <xf numFmtId="4" fontId="6" fillId="0" borderId="2" xfId="0" applyNumberFormat="1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4" fillId="0" borderId="0" xfId="0" applyFont="1"/>
    <xf numFmtId="3" fontId="7" fillId="0" borderId="2" xfId="0" applyNumberFormat="1" applyFont="1" applyBorder="1" applyAlignment="1">
      <alignment vertical="center"/>
    </xf>
    <xf numFmtId="3" fontId="1" fillId="0" borderId="2" xfId="2" applyNumberFormat="1" applyFont="1" applyFill="1" applyBorder="1" applyAlignment="1"/>
    <xf numFmtId="0" fontId="1" fillId="0" borderId="2" xfId="0" applyFont="1" applyBorder="1"/>
    <xf numFmtId="3" fontId="7" fillId="0" borderId="2" xfId="1" applyNumberFormat="1" applyFont="1" applyBorder="1" applyAlignment="1">
      <alignment vertical="center"/>
    </xf>
    <xf numFmtId="3" fontId="7" fillId="0" borderId="2" xfId="1" applyNumberFormat="1" applyFont="1" applyBorder="1"/>
    <xf numFmtId="3" fontId="7" fillId="0" borderId="2" xfId="0" applyNumberFormat="1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3" fillId="0" borderId="0" xfId="0" applyFont="1"/>
    <xf numFmtId="0" fontId="3" fillId="0" borderId="0" xfId="3" applyFont="1" applyAlignment="1">
      <alignment horizontal="left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2" borderId="0" xfId="3" applyFont="1" applyFill="1" applyAlignment="1">
      <alignment horizontal="left" wrapText="1"/>
    </xf>
    <xf numFmtId="0" fontId="15" fillId="0" borderId="0" xfId="0" applyFont="1" applyAlignment="1">
      <alignment horizontal="center" wrapText="1"/>
    </xf>
    <xf numFmtId="0" fontId="3" fillId="2" borderId="0" xfId="3" applyFont="1" applyFill="1" applyAlignment="1">
      <alignment horizontal="left" wrapText="1"/>
    </xf>
    <xf numFmtId="0" fontId="3" fillId="0" borderId="0" xfId="3" applyFon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4">
    <cellStyle name="Звичайний" xfId="0" builtinId="0"/>
    <cellStyle name="Обычный_Dod5kochtor" xfId="3" xr:uid="{00000000-0005-0000-0000-000001000000}"/>
    <cellStyle name="Обычный_Книга2" xfId="1" xr:uid="{00000000-0005-0000-0000-000002000000}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2"/>
  <sheetViews>
    <sheetView tabSelected="1" view="pageBreakPreview" zoomScale="91" zoomScaleNormal="91" zoomScaleSheetLayoutView="91" workbookViewId="0">
      <selection activeCell="L16" sqref="L16"/>
    </sheetView>
  </sheetViews>
  <sheetFormatPr defaultRowHeight="12.75" x14ac:dyDescent="0.2"/>
  <cols>
    <col min="1" max="1" width="10.28515625" customWidth="1"/>
    <col min="2" max="2" width="33.140625" customWidth="1"/>
    <col min="3" max="4" width="13.5703125" customWidth="1"/>
    <col min="5" max="5" width="13.140625" customWidth="1"/>
    <col min="6" max="6" width="11.42578125" customWidth="1"/>
    <col min="7" max="7" width="12.42578125" customWidth="1"/>
    <col min="8" max="8" width="12.85546875" customWidth="1"/>
    <col min="9" max="9" width="10.5703125" customWidth="1"/>
    <col min="10" max="10" width="9.7109375" customWidth="1"/>
    <col min="11" max="11" width="14.7109375" customWidth="1"/>
    <col min="12" max="12" width="14.140625" customWidth="1"/>
    <col min="13" max="13" width="12.140625" customWidth="1"/>
    <col min="14" max="14" width="11.5703125" customWidth="1"/>
  </cols>
  <sheetData>
    <row r="1" spans="1:14" ht="15" customHeight="1" x14ac:dyDescent="0.3">
      <c r="A1" s="7"/>
      <c r="B1" s="7"/>
      <c r="C1" s="7"/>
      <c r="E1" s="7"/>
      <c r="F1" s="7"/>
      <c r="G1" s="47"/>
      <c r="L1" s="8" t="s">
        <v>0</v>
      </c>
      <c r="M1" s="8"/>
    </row>
    <row r="2" spans="1:14" ht="15" customHeight="1" x14ac:dyDescent="0.3">
      <c r="A2" s="7"/>
      <c r="B2" s="7"/>
      <c r="C2" s="7"/>
      <c r="E2" s="7"/>
      <c r="F2" s="7"/>
      <c r="G2" s="47"/>
      <c r="L2" s="9" t="s">
        <v>135</v>
      </c>
      <c r="M2" s="10"/>
      <c r="N2" s="11"/>
    </row>
    <row r="3" spans="1:14" ht="15.75" customHeight="1" x14ac:dyDescent="0.3">
      <c r="A3" s="7"/>
      <c r="B3" s="7"/>
      <c r="C3" s="7"/>
      <c r="E3" s="7"/>
      <c r="F3" s="7"/>
      <c r="G3" s="47"/>
      <c r="L3" s="8" t="s">
        <v>92</v>
      </c>
      <c r="M3" s="8"/>
    </row>
    <row r="4" spans="1:14" ht="15" customHeight="1" x14ac:dyDescent="0.3">
      <c r="A4" s="7"/>
      <c r="B4" s="7"/>
      <c r="C4" s="7"/>
      <c r="E4" s="7"/>
      <c r="F4" s="7"/>
      <c r="G4" s="47"/>
      <c r="L4" s="8" t="s">
        <v>93</v>
      </c>
      <c r="M4" s="8"/>
    </row>
    <row r="5" spans="1:14" ht="14.25" customHeight="1" x14ac:dyDescent="0.2">
      <c r="A5" s="7"/>
      <c r="B5" s="7"/>
      <c r="C5" s="7"/>
      <c r="E5" s="7"/>
      <c r="F5" s="7"/>
      <c r="L5" s="8" t="s">
        <v>136</v>
      </c>
      <c r="M5" s="8"/>
      <c r="N5" s="11"/>
    </row>
    <row r="6" spans="1:14" ht="33" customHeight="1" x14ac:dyDescent="0.2">
      <c r="A6" s="60" t="s">
        <v>122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4" ht="16.5" customHeight="1" x14ac:dyDescent="0.2">
      <c r="A7" s="18" t="s">
        <v>90</v>
      </c>
      <c r="B7" s="19"/>
      <c r="C7" s="19"/>
      <c r="D7" s="19"/>
      <c r="E7" s="19"/>
      <c r="F7" s="19"/>
    </row>
    <row r="8" spans="1:14" x14ac:dyDescent="0.2">
      <c r="A8" s="20" t="s">
        <v>91</v>
      </c>
      <c r="B8" s="20"/>
      <c r="C8" s="20"/>
      <c r="D8" s="20"/>
      <c r="E8" s="20"/>
      <c r="F8" s="17"/>
    </row>
    <row r="9" spans="1:14" ht="18.75" customHeight="1" x14ac:dyDescent="0.2">
      <c r="A9" s="20"/>
      <c r="B9" s="20"/>
      <c r="C9" s="20"/>
      <c r="D9" s="20"/>
      <c r="E9" s="20"/>
      <c r="F9" s="21"/>
      <c r="N9" s="12" t="s">
        <v>1</v>
      </c>
    </row>
    <row r="10" spans="1:14" x14ac:dyDescent="0.2">
      <c r="A10" s="22"/>
      <c r="B10" s="22"/>
      <c r="C10" s="67" t="s">
        <v>102</v>
      </c>
      <c r="D10" s="67"/>
      <c r="E10" s="67"/>
      <c r="F10" s="67"/>
      <c r="G10" s="64" t="s">
        <v>103</v>
      </c>
      <c r="H10" s="64"/>
      <c r="I10" s="64"/>
      <c r="J10" s="64"/>
      <c r="K10" s="64" t="s">
        <v>104</v>
      </c>
      <c r="L10" s="64"/>
      <c r="M10" s="64"/>
      <c r="N10" s="64"/>
    </row>
    <row r="11" spans="1:14" ht="12.75" customHeight="1" x14ac:dyDescent="0.2">
      <c r="A11" s="69" t="s">
        <v>2</v>
      </c>
      <c r="B11" s="69" t="s">
        <v>3</v>
      </c>
      <c r="C11" s="69" t="s">
        <v>4</v>
      </c>
      <c r="D11" s="69" t="s">
        <v>5</v>
      </c>
      <c r="E11" s="69" t="s">
        <v>6</v>
      </c>
      <c r="F11" s="69"/>
      <c r="G11" s="65" t="s">
        <v>4</v>
      </c>
      <c r="H11" s="65" t="s">
        <v>5</v>
      </c>
      <c r="I11" s="65" t="s">
        <v>6</v>
      </c>
      <c r="J11" s="65"/>
      <c r="K11" s="65" t="s">
        <v>4</v>
      </c>
      <c r="L11" s="65" t="s">
        <v>5</v>
      </c>
      <c r="M11" s="65" t="s">
        <v>6</v>
      </c>
      <c r="N11" s="65"/>
    </row>
    <row r="12" spans="1:14" ht="12.75" customHeight="1" x14ac:dyDescent="0.2">
      <c r="A12" s="69"/>
      <c r="B12" s="69"/>
      <c r="C12" s="69"/>
      <c r="D12" s="69"/>
      <c r="E12" s="69" t="s">
        <v>7</v>
      </c>
      <c r="F12" s="68" t="s">
        <v>8</v>
      </c>
      <c r="G12" s="65"/>
      <c r="H12" s="65"/>
      <c r="I12" s="65" t="s">
        <v>7</v>
      </c>
      <c r="J12" s="66" t="s">
        <v>8</v>
      </c>
      <c r="K12" s="65"/>
      <c r="L12" s="65"/>
      <c r="M12" s="65" t="s">
        <v>7</v>
      </c>
      <c r="N12" s="66" t="s">
        <v>8</v>
      </c>
    </row>
    <row r="13" spans="1:14" ht="47.25" customHeight="1" x14ac:dyDescent="0.2">
      <c r="A13" s="69"/>
      <c r="B13" s="69"/>
      <c r="C13" s="69"/>
      <c r="D13" s="69"/>
      <c r="E13" s="69"/>
      <c r="F13" s="69"/>
      <c r="G13" s="65"/>
      <c r="H13" s="65"/>
      <c r="I13" s="65"/>
      <c r="J13" s="65"/>
      <c r="K13" s="65"/>
      <c r="L13" s="65"/>
      <c r="M13" s="65"/>
      <c r="N13" s="65"/>
    </row>
    <row r="14" spans="1:14" x14ac:dyDescent="0.2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13">
        <v>3</v>
      </c>
      <c r="H14" s="13">
        <v>4</v>
      </c>
      <c r="I14" s="13">
        <v>5</v>
      </c>
      <c r="J14" s="13">
        <v>6</v>
      </c>
      <c r="K14" s="13">
        <v>3</v>
      </c>
      <c r="L14" s="13">
        <v>4</v>
      </c>
      <c r="M14" s="13">
        <v>5</v>
      </c>
      <c r="N14" s="13">
        <v>6</v>
      </c>
    </row>
    <row r="15" spans="1:14" ht="18" customHeight="1" x14ac:dyDescent="0.2">
      <c r="A15" s="24">
        <v>10000000</v>
      </c>
      <c r="B15" s="45" t="s">
        <v>9</v>
      </c>
      <c r="C15" s="25">
        <f>C16+C25+C34+C42+C60</f>
        <v>288941348</v>
      </c>
      <c r="D15" s="25">
        <f>D16+D25+D34+D42+D60</f>
        <v>287597848</v>
      </c>
      <c r="E15" s="25">
        <f t="shared" ref="E15:N15" si="0">E16+E25+E34+E42+E60</f>
        <v>1343500</v>
      </c>
      <c r="F15" s="25">
        <f t="shared" si="0"/>
        <v>0</v>
      </c>
      <c r="G15" s="2">
        <f t="shared" si="0"/>
        <v>3516791</v>
      </c>
      <c r="H15" s="2">
        <f t="shared" si="0"/>
        <v>3516791</v>
      </c>
      <c r="I15" s="2">
        <f t="shared" si="0"/>
        <v>0</v>
      </c>
      <c r="J15" s="2">
        <f t="shared" si="0"/>
        <v>0</v>
      </c>
      <c r="K15" s="2">
        <f t="shared" si="0"/>
        <v>292458139</v>
      </c>
      <c r="L15" s="2">
        <f t="shared" si="0"/>
        <v>291114639</v>
      </c>
      <c r="M15" s="2">
        <f t="shared" si="0"/>
        <v>1343500</v>
      </c>
      <c r="N15" s="2">
        <f t="shared" si="0"/>
        <v>0</v>
      </c>
    </row>
    <row r="16" spans="1:14" ht="42.75" customHeight="1" x14ac:dyDescent="0.2">
      <c r="A16" s="24">
        <v>11000000</v>
      </c>
      <c r="B16" s="45" t="s">
        <v>10</v>
      </c>
      <c r="C16" s="25">
        <f>C17+C23</f>
        <v>161729974</v>
      </c>
      <c r="D16" s="25">
        <f>D17+D23</f>
        <v>161729974</v>
      </c>
      <c r="E16" s="25">
        <f t="shared" ref="E16:N16" si="1">E17+E23</f>
        <v>0</v>
      </c>
      <c r="F16" s="25">
        <f t="shared" si="1"/>
        <v>0</v>
      </c>
      <c r="G16" s="2">
        <f t="shared" si="1"/>
        <v>1000000</v>
      </c>
      <c r="H16" s="2">
        <f t="shared" si="1"/>
        <v>1000000</v>
      </c>
      <c r="I16" s="2">
        <f t="shared" si="1"/>
        <v>0</v>
      </c>
      <c r="J16" s="2">
        <f t="shared" si="1"/>
        <v>0</v>
      </c>
      <c r="K16" s="2">
        <f t="shared" si="1"/>
        <v>162729974</v>
      </c>
      <c r="L16" s="2">
        <f t="shared" si="1"/>
        <v>162729974</v>
      </c>
      <c r="M16" s="2">
        <f t="shared" si="1"/>
        <v>0</v>
      </c>
      <c r="N16" s="2">
        <f t="shared" si="1"/>
        <v>0</v>
      </c>
    </row>
    <row r="17" spans="1:14" ht="25.5" x14ac:dyDescent="0.2">
      <c r="A17" s="24">
        <v>11010000</v>
      </c>
      <c r="B17" s="45" t="s">
        <v>11</v>
      </c>
      <c r="C17" s="25">
        <f>SUM(C18:C22)</f>
        <v>161576174</v>
      </c>
      <c r="D17" s="25">
        <f>SUM(D18:D22)</f>
        <v>161576174</v>
      </c>
      <c r="E17" s="25">
        <f t="shared" ref="E17:J17" si="2">SUM(E18:E21)</f>
        <v>0</v>
      </c>
      <c r="F17" s="25">
        <f t="shared" si="2"/>
        <v>0</v>
      </c>
      <c r="G17" s="2">
        <f>SUM(G18:G22)</f>
        <v>1000000</v>
      </c>
      <c r="H17" s="2">
        <f>SUM(H18:H22)</f>
        <v>1000000</v>
      </c>
      <c r="I17" s="2">
        <f t="shared" si="2"/>
        <v>0</v>
      </c>
      <c r="J17" s="2">
        <f t="shared" si="2"/>
        <v>0</v>
      </c>
      <c r="K17" s="2">
        <f>SUM(K18:K22)</f>
        <v>162576174</v>
      </c>
      <c r="L17" s="2">
        <f>SUM(L18:L22)</f>
        <v>162576174</v>
      </c>
      <c r="M17" s="2">
        <f>SUM(M18:M22)</f>
        <v>0</v>
      </c>
      <c r="N17" s="2">
        <f>SUM(N18:N22)</f>
        <v>0</v>
      </c>
    </row>
    <row r="18" spans="1:14" ht="55.5" customHeight="1" x14ac:dyDescent="0.2">
      <c r="A18" s="26">
        <v>11010100</v>
      </c>
      <c r="B18" s="29" t="s">
        <v>12</v>
      </c>
      <c r="C18" s="27">
        <f>D18+E18</f>
        <v>118691174</v>
      </c>
      <c r="D18" s="27">
        <v>118691174</v>
      </c>
      <c r="E18" s="27">
        <v>0</v>
      </c>
      <c r="F18" s="27">
        <v>0</v>
      </c>
      <c r="G18" s="6">
        <f t="shared" ref="G18:G20" si="3">H18+I18</f>
        <v>1000000</v>
      </c>
      <c r="H18" s="48">
        <v>1000000</v>
      </c>
      <c r="I18" s="1">
        <v>0</v>
      </c>
      <c r="J18" s="1"/>
      <c r="K18" s="6">
        <f t="shared" ref="K18:K85" si="4">C18+G18</f>
        <v>119691174</v>
      </c>
      <c r="L18" s="6">
        <f t="shared" ref="L18:L85" si="5">D18+H18</f>
        <v>119691174</v>
      </c>
      <c r="M18" s="6">
        <f t="shared" ref="M18:M85" si="6">E18+I18</f>
        <v>0</v>
      </c>
      <c r="N18" s="6">
        <f t="shared" ref="N18:N85" si="7">F18+J18</f>
        <v>0</v>
      </c>
    </row>
    <row r="19" spans="1:14" ht="63.75" hidden="1" customHeight="1" x14ac:dyDescent="0.2">
      <c r="A19" s="26">
        <v>11010200</v>
      </c>
      <c r="B19" s="29" t="s">
        <v>13</v>
      </c>
      <c r="C19" s="27">
        <f t="shared" ref="C19:C24" si="8">D19+E19</f>
        <v>0</v>
      </c>
      <c r="D19" s="27">
        <v>0</v>
      </c>
      <c r="E19" s="27">
        <v>0</v>
      </c>
      <c r="F19" s="27">
        <v>0</v>
      </c>
      <c r="G19" s="6">
        <f t="shared" si="3"/>
        <v>0</v>
      </c>
      <c r="H19" s="6">
        <v>0</v>
      </c>
      <c r="I19" s="6">
        <v>0</v>
      </c>
      <c r="J19" s="6"/>
      <c r="K19" s="6">
        <f t="shared" si="4"/>
        <v>0</v>
      </c>
      <c r="L19" s="6">
        <f t="shared" si="5"/>
        <v>0</v>
      </c>
      <c r="M19" s="6">
        <f t="shared" si="6"/>
        <v>0</v>
      </c>
      <c r="N19" s="6">
        <f t="shared" si="7"/>
        <v>0</v>
      </c>
    </row>
    <row r="20" spans="1:14" ht="54" hidden="1" customHeight="1" x14ac:dyDescent="0.2">
      <c r="A20" s="26">
        <v>11010400</v>
      </c>
      <c r="B20" s="29" t="s">
        <v>14</v>
      </c>
      <c r="C20" s="28">
        <f t="shared" si="8"/>
        <v>40000000</v>
      </c>
      <c r="D20" s="28">
        <v>40000000</v>
      </c>
      <c r="E20" s="28">
        <v>0</v>
      </c>
      <c r="F20" s="28">
        <v>0</v>
      </c>
      <c r="G20" s="1">
        <f t="shared" si="3"/>
        <v>0</v>
      </c>
      <c r="H20" s="1">
        <v>0</v>
      </c>
      <c r="I20" s="1">
        <v>0</v>
      </c>
      <c r="J20" s="1"/>
      <c r="K20" s="1">
        <f t="shared" si="4"/>
        <v>40000000</v>
      </c>
      <c r="L20" s="1">
        <f t="shared" si="5"/>
        <v>40000000</v>
      </c>
      <c r="M20" s="1">
        <f t="shared" si="6"/>
        <v>0</v>
      </c>
      <c r="N20" s="1">
        <f t="shared" si="7"/>
        <v>0</v>
      </c>
    </row>
    <row r="21" spans="1:14" ht="40.5" hidden="1" customHeight="1" x14ac:dyDescent="0.2">
      <c r="A21" s="26">
        <v>11010500</v>
      </c>
      <c r="B21" s="29" t="s">
        <v>15</v>
      </c>
      <c r="C21" s="27">
        <f t="shared" si="8"/>
        <v>1385000</v>
      </c>
      <c r="D21" s="27">
        <v>1385000</v>
      </c>
      <c r="E21" s="27">
        <v>0</v>
      </c>
      <c r="F21" s="27">
        <v>0</v>
      </c>
      <c r="G21" s="1">
        <f t="shared" ref="G21:G86" si="9">H21+I21</f>
        <v>0</v>
      </c>
      <c r="H21" s="1">
        <v>0</v>
      </c>
      <c r="I21" s="1">
        <v>0</v>
      </c>
      <c r="J21" s="1"/>
      <c r="K21" s="1">
        <f t="shared" si="4"/>
        <v>1385000</v>
      </c>
      <c r="L21" s="1">
        <f t="shared" si="5"/>
        <v>1385000</v>
      </c>
      <c r="M21" s="1">
        <f t="shared" si="6"/>
        <v>0</v>
      </c>
      <c r="N21" s="1">
        <f t="shared" si="7"/>
        <v>0</v>
      </c>
    </row>
    <row r="22" spans="1:14" ht="64.5" hidden="1" customHeight="1" x14ac:dyDescent="0.2">
      <c r="A22" s="26">
        <v>11011300</v>
      </c>
      <c r="B22" s="29" t="s">
        <v>110</v>
      </c>
      <c r="C22" s="27">
        <f t="shared" si="8"/>
        <v>1500000</v>
      </c>
      <c r="D22" s="27">
        <v>1500000</v>
      </c>
      <c r="E22" s="27">
        <v>0</v>
      </c>
      <c r="F22" s="27">
        <v>0</v>
      </c>
      <c r="G22" s="1">
        <f t="shared" ref="G22" si="10">H22+I22</f>
        <v>0</v>
      </c>
      <c r="H22" s="1">
        <v>0</v>
      </c>
      <c r="I22" s="1">
        <v>0</v>
      </c>
      <c r="J22" s="1"/>
      <c r="K22" s="1">
        <f t="shared" si="4"/>
        <v>1500000</v>
      </c>
      <c r="L22" s="1">
        <f t="shared" si="5"/>
        <v>1500000</v>
      </c>
      <c r="M22" s="1">
        <f t="shared" ref="M22" si="11">E22+I22</f>
        <v>0</v>
      </c>
      <c r="N22" s="1">
        <f t="shared" ref="N22" si="12">F22+J22</f>
        <v>0</v>
      </c>
    </row>
    <row r="23" spans="1:14" hidden="1" x14ac:dyDescent="0.2">
      <c r="A23" s="24">
        <v>11020000</v>
      </c>
      <c r="B23" s="45" t="s">
        <v>16</v>
      </c>
      <c r="C23" s="25">
        <f>C24</f>
        <v>153800</v>
      </c>
      <c r="D23" s="25">
        <f>D24</f>
        <v>153800</v>
      </c>
      <c r="E23" s="25">
        <v>0</v>
      </c>
      <c r="F23" s="25">
        <v>0</v>
      </c>
      <c r="G23" s="2">
        <f t="shared" ref="G23:N23" si="13">G24</f>
        <v>0</v>
      </c>
      <c r="H23" s="2">
        <f t="shared" si="13"/>
        <v>0</v>
      </c>
      <c r="I23" s="2"/>
      <c r="J23" s="2"/>
      <c r="K23" s="2">
        <f t="shared" si="13"/>
        <v>153800</v>
      </c>
      <c r="L23" s="2">
        <f t="shared" si="13"/>
        <v>153800</v>
      </c>
      <c r="M23" s="2">
        <f t="shared" si="13"/>
        <v>0</v>
      </c>
      <c r="N23" s="2">
        <f t="shared" si="13"/>
        <v>0</v>
      </c>
    </row>
    <row r="24" spans="1:14" ht="46.5" hidden="1" customHeight="1" x14ac:dyDescent="0.2">
      <c r="A24" s="26">
        <v>11020200</v>
      </c>
      <c r="B24" s="29" t="s">
        <v>17</v>
      </c>
      <c r="C24" s="27">
        <f t="shared" si="8"/>
        <v>153800</v>
      </c>
      <c r="D24" s="27">
        <v>153800</v>
      </c>
      <c r="E24" s="27">
        <v>0</v>
      </c>
      <c r="F24" s="27">
        <v>0</v>
      </c>
      <c r="G24" s="1">
        <f>H24+I24</f>
        <v>0</v>
      </c>
      <c r="H24" s="1"/>
      <c r="I24" s="1">
        <v>0</v>
      </c>
      <c r="J24" s="1"/>
      <c r="K24" s="1">
        <f t="shared" si="4"/>
        <v>153800</v>
      </c>
      <c r="L24" s="1">
        <f t="shared" si="5"/>
        <v>153800</v>
      </c>
      <c r="M24" s="1">
        <f t="shared" si="6"/>
        <v>0</v>
      </c>
      <c r="N24" s="1">
        <f t="shared" si="7"/>
        <v>0</v>
      </c>
    </row>
    <row r="25" spans="1:14" ht="38.25" hidden="1" x14ac:dyDescent="0.2">
      <c r="A25" s="24">
        <v>13000000</v>
      </c>
      <c r="B25" s="45" t="s">
        <v>18</v>
      </c>
      <c r="C25" s="30">
        <f>C26+C29</f>
        <v>9907500</v>
      </c>
      <c r="D25" s="30">
        <f>D26+D29</f>
        <v>9907500</v>
      </c>
      <c r="E25" s="25">
        <v>0</v>
      </c>
      <c r="F25" s="25">
        <v>0</v>
      </c>
      <c r="G25" s="14">
        <f t="shared" si="9"/>
        <v>0</v>
      </c>
      <c r="H25" s="14">
        <f>H26+H29</f>
        <v>0</v>
      </c>
      <c r="I25" s="14"/>
      <c r="J25" s="14"/>
      <c r="K25" s="14">
        <f t="shared" si="4"/>
        <v>9907500</v>
      </c>
      <c r="L25" s="14">
        <f t="shared" si="5"/>
        <v>9907500</v>
      </c>
      <c r="M25" s="14">
        <f t="shared" si="6"/>
        <v>0</v>
      </c>
      <c r="N25" s="14">
        <f t="shared" si="7"/>
        <v>0</v>
      </c>
    </row>
    <row r="26" spans="1:14" ht="25.5" hidden="1" x14ac:dyDescent="0.2">
      <c r="A26" s="24">
        <v>13010000</v>
      </c>
      <c r="B26" s="45" t="s">
        <v>19</v>
      </c>
      <c r="C26" s="25">
        <f>C27+C28</f>
        <v>5712800</v>
      </c>
      <c r="D26" s="25">
        <f>D27+D28</f>
        <v>5712800</v>
      </c>
      <c r="E26" s="25">
        <v>0</v>
      </c>
      <c r="F26" s="25">
        <v>0</v>
      </c>
      <c r="G26" s="2">
        <f t="shared" ref="G26:N26" si="14">G27+G28</f>
        <v>0</v>
      </c>
      <c r="H26" s="2">
        <f t="shared" si="14"/>
        <v>0</v>
      </c>
      <c r="I26" s="2"/>
      <c r="J26" s="2"/>
      <c r="K26" s="2">
        <f t="shared" si="14"/>
        <v>5712800</v>
      </c>
      <c r="L26" s="2">
        <f t="shared" si="14"/>
        <v>5712800</v>
      </c>
      <c r="M26" s="2">
        <f t="shared" si="14"/>
        <v>0</v>
      </c>
      <c r="N26" s="2">
        <f t="shared" si="14"/>
        <v>0</v>
      </c>
    </row>
    <row r="27" spans="1:14" ht="37.5" hidden="1" customHeight="1" x14ac:dyDescent="0.2">
      <c r="A27" s="26">
        <v>13010100</v>
      </c>
      <c r="B27" s="29" t="s">
        <v>20</v>
      </c>
      <c r="C27" s="27">
        <f t="shared" ref="C27:C28" si="15">D27+E27</f>
        <v>4420800</v>
      </c>
      <c r="D27" s="27">
        <v>4420800</v>
      </c>
      <c r="E27" s="27">
        <v>0</v>
      </c>
      <c r="F27" s="27">
        <v>0</v>
      </c>
      <c r="G27" s="1">
        <f t="shared" si="9"/>
        <v>0</v>
      </c>
      <c r="H27" s="1">
        <v>0</v>
      </c>
      <c r="I27" s="1">
        <v>0</v>
      </c>
      <c r="J27" s="1"/>
      <c r="K27" s="1">
        <f t="shared" si="4"/>
        <v>4420800</v>
      </c>
      <c r="L27" s="1">
        <f t="shared" si="5"/>
        <v>4420800</v>
      </c>
      <c r="M27" s="1">
        <f t="shared" si="6"/>
        <v>0</v>
      </c>
      <c r="N27" s="1">
        <f t="shared" si="7"/>
        <v>0</v>
      </c>
    </row>
    <row r="28" spans="1:14" ht="80.25" hidden="1" customHeight="1" x14ac:dyDescent="0.2">
      <c r="A28" s="26">
        <v>13010200</v>
      </c>
      <c r="B28" s="29" t="s">
        <v>21</v>
      </c>
      <c r="C28" s="27">
        <f t="shared" si="15"/>
        <v>1292000</v>
      </c>
      <c r="D28" s="27">
        <v>1292000</v>
      </c>
      <c r="E28" s="27">
        <v>0</v>
      </c>
      <c r="F28" s="27">
        <v>0</v>
      </c>
      <c r="G28" s="1">
        <f t="shared" si="9"/>
        <v>0</v>
      </c>
      <c r="H28" s="1">
        <v>0</v>
      </c>
      <c r="I28" s="1">
        <v>0</v>
      </c>
      <c r="J28" s="1"/>
      <c r="K28" s="1">
        <f t="shared" si="4"/>
        <v>1292000</v>
      </c>
      <c r="L28" s="1">
        <f t="shared" si="5"/>
        <v>1292000</v>
      </c>
      <c r="M28" s="1">
        <f t="shared" si="6"/>
        <v>0</v>
      </c>
      <c r="N28" s="1">
        <f t="shared" si="7"/>
        <v>0</v>
      </c>
    </row>
    <row r="29" spans="1:14" ht="29.25" hidden="1" customHeight="1" x14ac:dyDescent="0.2">
      <c r="A29" s="24">
        <v>13030000</v>
      </c>
      <c r="B29" s="45" t="s">
        <v>22</v>
      </c>
      <c r="C29" s="25">
        <f>C30+C31+C32+C33</f>
        <v>4194700</v>
      </c>
      <c r="D29" s="25">
        <f t="shared" ref="D29" si="16">D30+D31+D32+D33</f>
        <v>4194700</v>
      </c>
      <c r="E29" s="25">
        <v>0</v>
      </c>
      <c r="F29" s="25">
        <v>0</v>
      </c>
      <c r="G29" s="2">
        <f t="shared" ref="G29:N29" si="17">G30+G31+G32+G33</f>
        <v>0</v>
      </c>
      <c r="H29" s="2">
        <f t="shared" si="17"/>
        <v>0</v>
      </c>
      <c r="I29" s="2"/>
      <c r="J29" s="2"/>
      <c r="K29" s="2">
        <f t="shared" si="17"/>
        <v>4194700</v>
      </c>
      <c r="L29" s="2">
        <f t="shared" si="17"/>
        <v>4194700</v>
      </c>
      <c r="M29" s="2">
        <f t="shared" si="17"/>
        <v>0</v>
      </c>
      <c r="N29" s="2">
        <f t="shared" si="17"/>
        <v>0</v>
      </c>
    </row>
    <row r="30" spans="1:14" ht="42" hidden="1" customHeight="1" x14ac:dyDescent="0.2">
      <c r="A30" s="26">
        <v>13030100</v>
      </c>
      <c r="B30" s="29" t="s">
        <v>23</v>
      </c>
      <c r="C30" s="27">
        <f t="shared" ref="C30:C33" si="18">D30+E30</f>
        <v>20700</v>
      </c>
      <c r="D30" s="27">
        <v>20700</v>
      </c>
      <c r="E30" s="27">
        <v>0</v>
      </c>
      <c r="F30" s="27">
        <v>0</v>
      </c>
      <c r="G30" s="1">
        <f t="shared" si="9"/>
        <v>0</v>
      </c>
      <c r="H30" s="1">
        <v>0</v>
      </c>
      <c r="I30" s="1">
        <v>0</v>
      </c>
      <c r="J30" s="1"/>
      <c r="K30" s="1">
        <f t="shared" si="4"/>
        <v>20700</v>
      </c>
      <c r="L30" s="1">
        <f t="shared" si="5"/>
        <v>20700</v>
      </c>
      <c r="M30" s="1">
        <f t="shared" si="6"/>
        <v>0</v>
      </c>
      <c r="N30" s="1">
        <f t="shared" si="7"/>
        <v>0</v>
      </c>
    </row>
    <row r="31" spans="1:14" ht="27" hidden="1" customHeight="1" x14ac:dyDescent="0.2">
      <c r="A31" s="26">
        <v>13030700</v>
      </c>
      <c r="B31" s="29" t="s">
        <v>24</v>
      </c>
      <c r="C31" s="27">
        <f t="shared" si="18"/>
        <v>2900000</v>
      </c>
      <c r="D31" s="27">
        <v>2900000</v>
      </c>
      <c r="E31" s="27">
        <v>0</v>
      </c>
      <c r="F31" s="27">
        <v>0</v>
      </c>
      <c r="G31" s="1">
        <f t="shared" si="9"/>
        <v>0</v>
      </c>
      <c r="H31" s="1">
        <v>0</v>
      </c>
      <c r="I31" s="1">
        <v>0</v>
      </c>
      <c r="J31" s="1"/>
      <c r="K31" s="1">
        <f t="shared" si="4"/>
        <v>2900000</v>
      </c>
      <c r="L31" s="1">
        <f t="shared" si="5"/>
        <v>2900000</v>
      </c>
      <c r="M31" s="1">
        <f t="shared" si="6"/>
        <v>0</v>
      </c>
      <c r="N31" s="1">
        <f t="shared" si="7"/>
        <v>0</v>
      </c>
    </row>
    <row r="32" spans="1:14" ht="30" hidden="1" customHeight="1" x14ac:dyDescent="0.2">
      <c r="A32" s="26">
        <v>13030800</v>
      </c>
      <c r="B32" s="29" t="s">
        <v>25</v>
      </c>
      <c r="C32" s="27">
        <f t="shared" si="18"/>
        <v>1100000</v>
      </c>
      <c r="D32" s="27">
        <v>1100000</v>
      </c>
      <c r="E32" s="27">
        <v>0</v>
      </c>
      <c r="F32" s="27">
        <v>0</v>
      </c>
      <c r="G32" s="1">
        <f t="shared" si="9"/>
        <v>0</v>
      </c>
      <c r="H32" s="1">
        <v>0</v>
      </c>
      <c r="I32" s="1">
        <v>0</v>
      </c>
      <c r="J32" s="1"/>
      <c r="K32" s="1">
        <f t="shared" si="4"/>
        <v>1100000</v>
      </c>
      <c r="L32" s="1">
        <f t="shared" si="5"/>
        <v>1100000</v>
      </c>
      <c r="M32" s="1">
        <f t="shared" si="6"/>
        <v>0</v>
      </c>
      <c r="N32" s="1">
        <f t="shared" si="7"/>
        <v>0</v>
      </c>
    </row>
    <row r="33" spans="1:14" ht="30.75" hidden="1" customHeight="1" x14ac:dyDescent="0.2">
      <c r="A33" s="26">
        <v>13030900</v>
      </c>
      <c r="B33" s="29" t="s">
        <v>26</v>
      </c>
      <c r="C33" s="27">
        <f t="shared" si="18"/>
        <v>174000</v>
      </c>
      <c r="D33" s="27">
        <v>174000</v>
      </c>
      <c r="E33" s="27">
        <v>0</v>
      </c>
      <c r="F33" s="27">
        <v>0</v>
      </c>
      <c r="G33" s="1">
        <f t="shared" si="9"/>
        <v>0</v>
      </c>
      <c r="H33" s="1">
        <v>0</v>
      </c>
      <c r="I33" s="1">
        <v>0</v>
      </c>
      <c r="J33" s="1"/>
      <c r="K33" s="1">
        <f t="shared" si="4"/>
        <v>174000</v>
      </c>
      <c r="L33" s="1">
        <f t="shared" si="5"/>
        <v>174000</v>
      </c>
      <c r="M33" s="1">
        <f t="shared" si="6"/>
        <v>0</v>
      </c>
      <c r="N33" s="1">
        <f t="shared" si="7"/>
        <v>0</v>
      </c>
    </row>
    <row r="34" spans="1:14" ht="30.75" customHeight="1" x14ac:dyDescent="0.2">
      <c r="A34" s="24">
        <v>14000000</v>
      </c>
      <c r="B34" s="45" t="s">
        <v>27</v>
      </c>
      <c r="C34" s="25">
        <f>C35+C37+C39</f>
        <v>23274403</v>
      </c>
      <c r="D34" s="25">
        <f>D35+D37+D39</f>
        <v>23274403</v>
      </c>
      <c r="E34" s="25">
        <v>0</v>
      </c>
      <c r="F34" s="25">
        <v>0</v>
      </c>
      <c r="G34" s="2">
        <f t="shared" ref="G34:N34" si="19">G35+G37+G39</f>
        <v>1300000</v>
      </c>
      <c r="H34" s="2">
        <f t="shared" ref="H34" si="20">H35+H37+H39</f>
        <v>1300000</v>
      </c>
      <c r="I34" s="2"/>
      <c r="J34" s="2"/>
      <c r="K34" s="2">
        <f t="shared" si="19"/>
        <v>24574403</v>
      </c>
      <c r="L34" s="2">
        <f t="shared" si="19"/>
        <v>24574403</v>
      </c>
      <c r="M34" s="2">
        <f t="shared" si="19"/>
        <v>0</v>
      </c>
      <c r="N34" s="2">
        <f t="shared" si="19"/>
        <v>0</v>
      </c>
    </row>
    <row r="35" spans="1:14" ht="28.5" hidden="1" customHeight="1" x14ac:dyDescent="0.2">
      <c r="A35" s="24">
        <v>14020000</v>
      </c>
      <c r="B35" s="45" t="s">
        <v>28</v>
      </c>
      <c r="C35" s="25">
        <f>C36</f>
        <v>1480000</v>
      </c>
      <c r="D35" s="25">
        <f>D36</f>
        <v>1480000</v>
      </c>
      <c r="E35" s="25">
        <v>0</v>
      </c>
      <c r="F35" s="25">
        <v>0</v>
      </c>
      <c r="G35" s="2">
        <f t="shared" ref="G35:N35" si="21">G36</f>
        <v>0</v>
      </c>
      <c r="H35" s="2">
        <f t="shared" si="21"/>
        <v>0</v>
      </c>
      <c r="I35" s="2"/>
      <c r="J35" s="2"/>
      <c r="K35" s="2">
        <f t="shared" si="21"/>
        <v>1480000</v>
      </c>
      <c r="L35" s="2">
        <f t="shared" si="21"/>
        <v>1480000</v>
      </c>
      <c r="M35" s="2">
        <f t="shared" si="21"/>
        <v>0</v>
      </c>
      <c r="N35" s="2">
        <f t="shared" si="21"/>
        <v>0</v>
      </c>
    </row>
    <row r="36" spans="1:14" ht="18" hidden="1" customHeight="1" x14ac:dyDescent="0.2">
      <c r="A36" s="26">
        <v>14021900</v>
      </c>
      <c r="B36" s="29" t="s">
        <v>29</v>
      </c>
      <c r="C36" s="27">
        <f t="shared" ref="C36" si="22">D36+E36</f>
        <v>1480000</v>
      </c>
      <c r="D36" s="27">
        <v>1480000</v>
      </c>
      <c r="E36" s="27">
        <v>0</v>
      </c>
      <c r="F36" s="27">
        <v>0</v>
      </c>
      <c r="G36" s="1">
        <f>H36+I36</f>
        <v>0</v>
      </c>
      <c r="H36" s="1"/>
      <c r="I36" s="1"/>
      <c r="J36" s="1"/>
      <c r="K36" s="1">
        <f t="shared" si="4"/>
        <v>1480000</v>
      </c>
      <c r="L36" s="1">
        <f t="shared" si="5"/>
        <v>1480000</v>
      </c>
      <c r="M36" s="1">
        <f t="shared" si="6"/>
        <v>0</v>
      </c>
      <c r="N36" s="1">
        <f t="shared" si="7"/>
        <v>0</v>
      </c>
    </row>
    <row r="37" spans="1:14" ht="38.25" x14ac:dyDescent="0.2">
      <c r="A37" s="24">
        <v>14030000</v>
      </c>
      <c r="B37" s="45" t="s">
        <v>30</v>
      </c>
      <c r="C37" s="25">
        <f>C38</f>
        <v>8930000</v>
      </c>
      <c r="D37" s="25">
        <f>D38</f>
        <v>8930000</v>
      </c>
      <c r="E37" s="25">
        <v>0</v>
      </c>
      <c r="F37" s="25">
        <v>0</v>
      </c>
      <c r="G37" s="2">
        <f t="shared" ref="G37:N37" si="23">G38</f>
        <v>400000</v>
      </c>
      <c r="H37" s="2">
        <f t="shared" si="23"/>
        <v>400000</v>
      </c>
      <c r="I37" s="2"/>
      <c r="J37" s="2"/>
      <c r="K37" s="2">
        <f t="shared" si="23"/>
        <v>9330000</v>
      </c>
      <c r="L37" s="2">
        <f t="shared" si="23"/>
        <v>9330000</v>
      </c>
      <c r="M37" s="2">
        <f t="shared" si="23"/>
        <v>0</v>
      </c>
      <c r="N37" s="2">
        <f t="shared" si="23"/>
        <v>0</v>
      </c>
    </row>
    <row r="38" spans="1:14" x14ac:dyDescent="0.2">
      <c r="A38" s="26">
        <v>14031900</v>
      </c>
      <c r="B38" s="29" t="s">
        <v>29</v>
      </c>
      <c r="C38" s="27">
        <f t="shared" ref="C38" si="24">D38+E38</f>
        <v>8930000</v>
      </c>
      <c r="D38" s="27">
        <v>8930000</v>
      </c>
      <c r="E38" s="27">
        <v>0</v>
      </c>
      <c r="F38" s="27">
        <v>0</v>
      </c>
      <c r="G38" s="1">
        <f>H38+I38</f>
        <v>400000</v>
      </c>
      <c r="H38" s="1">
        <v>400000</v>
      </c>
      <c r="I38" s="1"/>
      <c r="J38" s="1"/>
      <c r="K38" s="1">
        <f t="shared" si="4"/>
        <v>9330000</v>
      </c>
      <c r="L38" s="1">
        <f t="shared" si="5"/>
        <v>9330000</v>
      </c>
      <c r="M38" s="1">
        <f t="shared" si="6"/>
        <v>0</v>
      </c>
      <c r="N38" s="1">
        <f t="shared" si="7"/>
        <v>0</v>
      </c>
    </row>
    <row r="39" spans="1:14" ht="55.5" customHeight="1" x14ac:dyDescent="0.2">
      <c r="A39" s="24">
        <v>14040000</v>
      </c>
      <c r="B39" s="45" t="s">
        <v>31</v>
      </c>
      <c r="C39" s="25">
        <f>C40+C41</f>
        <v>12864403</v>
      </c>
      <c r="D39" s="25">
        <f>D40+D41</f>
        <v>12864403</v>
      </c>
      <c r="E39" s="25">
        <v>0</v>
      </c>
      <c r="F39" s="25">
        <v>0</v>
      </c>
      <c r="G39" s="2">
        <f t="shared" ref="G39:N39" si="25">G40+G41</f>
        <v>900000</v>
      </c>
      <c r="H39" s="2">
        <f t="shared" si="25"/>
        <v>900000</v>
      </c>
      <c r="I39" s="2"/>
      <c r="J39" s="2"/>
      <c r="K39" s="2">
        <f t="shared" si="25"/>
        <v>13764403</v>
      </c>
      <c r="L39" s="2">
        <f t="shared" si="25"/>
        <v>13764403</v>
      </c>
      <c r="M39" s="2">
        <f t="shared" si="25"/>
        <v>0</v>
      </c>
      <c r="N39" s="2">
        <f t="shared" si="25"/>
        <v>0</v>
      </c>
    </row>
    <row r="40" spans="1:14" ht="130.5" customHeight="1" x14ac:dyDescent="0.2">
      <c r="A40" s="26">
        <v>14040100</v>
      </c>
      <c r="B40" s="29" t="s">
        <v>100</v>
      </c>
      <c r="C40" s="28">
        <f t="shared" ref="C40:C41" si="26">D40+E40</f>
        <v>7994403</v>
      </c>
      <c r="D40" s="28">
        <v>7994403</v>
      </c>
      <c r="E40" s="28">
        <v>0</v>
      </c>
      <c r="F40" s="28">
        <v>0</v>
      </c>
      <c r="G40" s="1">
        <f t="shared" si="9"/>
        <v>700000</v>
      </c>
      <c r="H40" s="1">
        <v>700000</v>
      </c>
      <c r="I40" s="1">
        <v>0</v>
      </c>
      <c r="J40" s="1"/>
      <c r="K40" s="1">
        <f t="shared" si="4"/>
        <v>8694403</v>
      </c>
      <c r="L40" s="1">
        <f t="shared" si="5"/>
        <v>8694403</v>
      </c>
      <c r="M40" s="1">
        <f t="shared" si="6"/>
        <v>0</v>
      </c>
      <c r="N40" s="1">
        <f t="shared" si="7"/>
        <v>0</v>
      </c>
    </row>
    <row r="41" spans="1:14" ht="84" customHeight="1" x14ac:dyDescent="0.2">
      <c r="A41" s="26">
        <v>14040200</v>
      </c>
      <c r="B41" s="29" t="s">
        <v>32</v>
      </c>
      <c r="C41" s="28">
        <f t="shared" si="26"/>
        <v>4870000</v>
      </c>
      <c r="D41" s="28">
        <v>4870000</v>
      </c>
      <c r="E41" s="28">
        <v>0</v>
      </c>
      <c r="F41" s="28">
        <v>0</v>
      </c>
      <c r="G41" s="1">
        <f t="shared" si="9"/>
        <v>200000</v>
      </c>
      <c r="H41" s="1">
        <v>200000</v>
      </c>
      <c r="I41" s="1">
        <v>0</v>
      </c>
      <c r="J41" s="1"/>
      <c r="K41" s="1">
        <f t="shared" si="4"/>
        <v>5070000</v>
      </c>
      <c r="L41" s="1">
        <f t="shared" si="5"/>
        <v>5070000</v>
      </c>
      <c r="M41" s="1">
        <f t="shared" si="6"/>
        <v>0</v>
      </c>
      <c r="N41" s="1">
        <f t="shared" si="7"/>
        <v>0</v>
      </c>
    </row>
    <row r="42" spans="1:14" ht="54" customHeight="1" x14ac:dyDescent="0.2">
      <c r="A42" s="24">
        <v>18000000</v>
      </c>
      <c r="B42" s="45" t="s">
        <v>33</v>
      </c>
      <c r="C42" s="25">
        <f>C43+C56+C54</f>
        <v>92685971</v>
      </c>
      <c r="D42" s="25">
        <f t="shared" ref="D42" si="27">D43+D56+D54</f>
        <v>92685971</v>
      </c>
      <c r="E42" s="25">
        <v>0</v>
      </c>
      <c r="F42" s="25">
        <v>0</v>
      </c>
      <c r="G42" s="2">
        <f t="shared" ref="G42:N42" si="28">G43+G56+G54</f>
        <v>1216791</v>
      </c>
      <c r="H42" s="2">
        <f t="shared" si="28"/>
        <v>1216791</v>
      </c>
      <c r="I42" s="2"/>
      <c r="J42" s="2"/>
      <c r="K42" s="2">
        <f t="shared" si="28"/>
        <v>93902762</v>
      </c>
      <c r="L42" s="2">
        <f t="shared" si="28"/>
        <v>93902762</v>
      </c>
      <c r="M42" s="2">
        <f t="shared" si="28"/>
        <v>0</v>
      </c>
      <c r="N42" s="2">
        <f t="shared" si="28"/>
        <v>0</v>
      </c>
    </row>
    <row r="43" spans="1:14" x14ac:dyDescent="0.2">
      <c r="A43" s="24">
        <v>18010000</v>
      </c>
      <c r="B43" s="45" t="s">
        <v>34</v>
      </c>
      <c r="C43" s="25">
        <f>C44+C45+C46+C47+C48+C49+C50+C51+C53+C52</f>
        <v>40386500</v>
      </c>
      <c r="D43" s="25">
        <f>D44+D45+D46+D47+D48+D49+D50+D51+D52+D53</f>
        <v>40386500</v>
      </c>
      <c r="E43" s="25">
        <v>0</v>
      </c>
      <c r="F43" s="25">
        <v>0</v>
      </c>
      <c r="G43" s="2">
        <f>G44+G45+G46+G47+G48+G49+G50+G51+G53+G52</f>
        <v>670000</v>
      </c>
      <c r="H43" s="2">
        <f>H44+H45+H46+H47+H48+H49+H50+H51+H53+H52</f>
        <v>670000</v>
      </c>
      <c r="I43" s="2"/>
      <c r="J43" s="2"/>
      <c r="K43" s="2">
        <f>K44+K45+K46+K47+K48+K49+K50+K51+K53+K52</f>
        <v>41056500</v>
      </c>
      <c r="L43" s="2">
        <f>L44+L45+L46+L47+L48+L49+L50+L51+L53+L52</f>
        <v>41056500</v>
      </c>
      <c r="M43" s="2">
        <f t="shared" ref="M43:N43" si="29">M44+M45+M46+M47+M48+M49+M50+M51+M53</f>
        <v>0</v>
      </c>
      <c r="N43" s="2">
        <f t="shared" si="29"/>
        <v>0</v>
      </c>
    </row>
    <row r="44" spans="1:14" ht="66" hidden="1" customHeight="1" x14ac:dyDescent="0.2">
      <c r="A44" s="26">
        <v>18010100</v>
      </c>
      <c r="B44" s="29" t="s">
        <v>35</v>
      </c>
      <c r="C44" s="27">
        <f t="shared" ref="C44:C59" si="30">D44+E44</f>
        <v>230000</v>
      </c>
      <c r="D44" s="27">
        <v>230000</v>
      </c>
      <c r="E44" s="27">
        <v>0</v>
      </c>
      <c r="F44" s="27">
        <v>0</v>
      </c>
      <c r="G44" s="1">
        <f>H44+I44</f>
        <v>0</v>
      </c>
      <c r="H44" s="1">
        <v>0</v>
      </c>
      <c r="I44" s="1"/>
      <c r="J44" s="1"/>
      <c r="K44" s="1">
        <f t="shared" si="4"/>
        <v>230000</v>
      </c>
      <c r="L44" s="1">
        <f t="shared" si="5"/>
        <v>230000</v>
      </c>
      <c r="M44" s="1">
        <f t="shared" si="6"/>
        <v>0</v>
      </c>
      <c r="N44" s="1">
        <f t="shared" si="7"/>
        <v>0</v>
      </c>
    </row>
    <row r="45" spans="1:14" ht="52.5" hidden="1" customHeight="1" x14ac:dyDescent="0.2">
      <c r="A45" s="26">
        <v>18010200</v>
      </c>
      <c r="B45" s="29" t="s">
        <v>36</v>
      </c>
      <c r="C45" s="27">
        <f t="shared" si="30"/>
        <v>770000</v>
      </c>
      <c r="D45" s="27">
        <v>770000</v>
      </c>
      <c r="E45" s="27">
        <v>0</v>
      </c>
      <c r="F45" s="27">
        <v>0</v>
      </c>
      <c r="G45" s="1">
        <f>H45+I45</f>
        <v>0</v>
      </c>
      <c r="H45" s="1">
        <v>0</v>
      </c>
      <c r="I45" s="1"/>
      <c r="J45" s="1"/>
      <c r="K45" s="1">
        <f t="shared" si="4"/>
        <v>770000</v>
      </c>
      <c r="L45" s="1">
        <f t="shared" si="5"/>
        <v>770000</v>
      </c>
      <c r="M45" s="1">
        <f t="shared" si="6"/>
        <v>0</v>
      </c>
      <c r="N45" s="1">
        <f t="shared" si="7"/>
        <v>0</v>
      </c>
    </row>
    <row r="46" spans="1:14" ht="51" hidden="1" x14ac:dyDescent="0.2">
      <c r="A46" s="26">
        <v>18010300</v>
      </c>
      <c r="B46" s="29" t="s">
        <v>37</v>
      </c>
      <c r="C46" s="27">
        <f t="shared" si="30"/>
        <v>2300000</v>
      </c>
      <c r="D46" s="27">
        <v>2300000</v>
      </c>
      <c r="E46" s="27">
        <v>0</v>
      </c>
      <c r="F46" s="27">
        <v>0</v>
      </c>
      <c r="G46" s="1">
        <f t="shared" si="9"/>
        <v>0</v>
      </c>
      <c r="H46" s="1">
        <v>0</v>
      </c>
      <c r="I46" s="1"/>
      <c r="J46" s="1"/>
      <c r="K46" s="1">
        <f t="shared" si="4"/>
        <v>2300000</v>
      </c>
      <c r="L46" s="1">
        <f t="shared" si="5"/>
        <v>2300000</v>
      </c>
      <c r="M46" s="1">
        <f t="shared" si="6"/>
        <v>0</v>
      </c>
      <c r="N46" s="1">
        <f t="shared" si="7"/>
        <v>0</v>
      </c>
    </row>
    <row r="47" spans="1:14" ht="63.75" hidden="1" x14ac:dyDescent="0.2">
      <c r="A47" s="26">
        <v>18010400</v>
      </c>
      <c r="B47" s="29" t="s">
        <v>38</v>
      </c>
      <c r="C47" s="27">
        <f t="shared" si="30"/>
        <v>1600000</v>
      </c>
      <c r="D47" s="27">
        <v>1600000</v>
      </c>
      <c r="E47" s="27">
        <v>0</v>
      </c>
      <c r="F47" s="27">
        <v>0</v>
      </c>
      <c r="G47" s="1">
        <f t="shared" si="9"/>
        <v>0</v>
      </c>
      <c r="H47" s="1">
        <v>0</v>
      </c>
      <c r="I47" s="1"/>
      <c r="J47" s="1"/>
      <c r="K47" s="1">
        <f t="shared" si="4"/>
        <v>1600000</v>
      </c>
      <c r="L47" s="1">
        <f t="shared" si="5"/>
        <v>1600000</v>
      </c>
      <c r="M47" s="1">
        <f t="shared" si="6"/>
        <v>0</v>
      </c>
      <c r="N47" s="1">
        <f t="shared" si="7"/>
        <v>0</v>
      </c>
    </row>
    <row r="48" spans="1:14" hidden="1" x14ac:dyDescent="0.2">
      <c r="A48" s="26">
        <v>18010500</v>
      </c>
      <c r="B48" s="29" t="s">
        <v>39</v>
      </c>
      <c r="C48" s="27">
        <f t="shared" si="30"/>
        <v>5900000</v>
      </c>
      <c r="D48" s="27">
        <v>5900000</v>
      </c>
      <c r="E48" s="27">
        <v>0</v>
      </c>
      <c r="F48" s="27">
        <v>0</v>
      </c>
      <c r="G48" s="1">
        <f t="shared" si="9"/>
        <v>0</v>
      </c>
      <c r="H48" s="1">
        <v>0</v>
      </c>
      <c r="I48" s="1"/>
      <c r="J48" s="1"/>
      <c r="K48" s="1">
        <f t="shared" si="4"/>
        <v>5900000</v>
      </c>
      <c r="L48" s="1">
        <f t="shared" si="5"/>
        <v>5900000</v>
      </c>
      <c r="M48" s="1">
        <f t="shared" si="6"/>
        <v>0</v>
      </c>
      <c r="N48" s="1">
        <f t="shared" si="7"/>
        <v>0</v>
      </c>
    </row>
    <row r="49" spans="1:14" x14ac:dyDescent="0.2">
      <c r="A49" s="26">
        <v>18010600</v>
      </c>
      <c r="B49" s="29" t="s">
        <v>40</v>
      </c>
      <c r="C49" s="27">
        <f t="shared" si="30"/>
        <v>25150000</v>
      </c>
      <c r="D49" s="27">
        <v>25150000</v>
      </c>
      <c r="E49" s="27">
        <v>0</v>
      </c>
      <c r="F49" s="27">
        <v>0</v>
      </c>
      <c r="G49" s="1">
        <f t="shared" si="9"/>
        <v>300000</v>
      </c>
      <c r="H49" s="1">
        <v>300000</v>
      </c>
      <c r="I49" s="1"/>
      <c r="J49" s="1"/>
      <c r="K49" s="1">
        <f t="shared" si="4"/>
        <v>25450000</v>
      </c>
      <c r="L49" s="1">
        <f t="shared" si="5"/>
        <v>25450000</v>
      </c>
      <c r="M49" s="1">
        <f t="shared" si="6"/>
        <v>0</v>
      </c>
      <c r="N49" s="1">
        <f t="shared" si="7"/>
        <v>0</v>
      </c>
    </row>
    <row r="50" spans="1:14" x14ac:dyDescent="0.2">
      <c r="A50" s="26">
        <v>18010700</v>
      </c>
      <c r="B50" s="29" t="s">
        <v>41</v>
      </c>
      <c r="C50" s="27">
        <f t="shared" si="30"/>
        <v>2050000</v>
      </c>
      <c r="D50" s="27">
        <v>2050000</v>
      </c>
      <c r="E50" s="27">
        <v>0</v>
      </c>
      <c r="F50" s="27">
        <v>0</v>
      </c>
      <c r="G50" s="1">
        <f t="shared" si="9"/>
        <v>300000</v>
      </c>
      <c r="H50" s="1">
        <v>300000</v>
      </c>
      <c r="I50" s="1"/>
      <c r="J50" s="1"/>
      <c r="K50" s="1">
        <f t="shared" si="4"/>
        <v>2350000</v>
      </c>
      <c r="L50" s="1">
        <f t="shared" si="5"/>
        <v>2350000</v>
      </c>
      <c r="M50" s="1">
        <f t="shared" si="6"/>
        <v>0</v>
      </c>
      <c r="N50" s="1">
        <f t="shared" si="7"/>
        <v>0</v>
      </c>
    </row>
    <row r="51" spans="1:14" hidden="1" x14ac:dyDescent="0.2">
      <c r="A51" s="26">
        <v>18010900</v>
      </c>
      <c r="B51" s="29" t="s">
        <v>42</v>
      </c>
      <c r="C51" s="27">
        <f t="shared" si="30"/>
        <v>2230000</v>
      </c>
      <c r="D51" s="27">
        <v>2230000</v>
      </c>
      <c r="E51" s="27">
        <v>0</v>
      </c>
      <c r="F51" s="27">
        <v>0</v>
      </c>
      <c r="G51" s="1">
        <f t="shared" si="9"/>
        <v>0</v>
      </c>
      <c r="H51" s="1"/>
      <c r="I51" s="1"/>
      <c r="J51" s="1"/>
      <c r="K51" s="1">
        <f t="shared" si="4"/>
        <v>2230000</v>
      </c>
      <c r="L51" s="1">
        <f t="shared" si="5"/>
        <v>2230000</v>
      </c>
      <c r="M51" s="1">
        <f t="shared" si="6"/>
        <v>0</v>
      </c>
      <c r="N51" s="1">
        <f t="shared" si="7"/>
        <v>0</v>
      </c>
    </row>
    <row r="52" spans="1:14" x14ac:dyDescent="0.2">
      <c r="A52" s="26">
        <v>18011000</v>
      </c>
      <c r="B52" s="29" t="s">
        <v>111</v>
      </c>
      <c r="C52" s="27">
        <f t="shared" ref="C52" si="31">D52+E52</f>
        <v>25000</v>
      </c>
      <c r="D52" s="27">
        <v>25000</v>
      </c>
      <c r="E52" s="27">
        <v>0</v>
      </c>
      <c r="F52" s="27">
        <v>0</v>
      </c>
      <c r="G52" s="1">
        <f t="shared" ref="G52" si="32">H52+I52</f>
        <v>30000</v>
      </c>
      <c r="H52" s="1">
        <v>30000</v>
      </c>
      <c r="I52" s="1"/>
      <c r="J52" s="1"/>
      <c r="K52" s="1">
        <f t="shared" ref="K52" si="33">C52+G52</f>
        <v>55000</v>
      </c>
      <c r="L52" s="1">
        <f t="shared" ref="L52" si="34">D52+H52</f>
        <v>55000</v>
      </c>
      <c r="M52" s="1">
        <f t="shared" ref="M52" si="35">E52+I52</f>
        <v>0</v>
      </c>
      <c r="N52" s="1">
        <f t="shared" ref="N52" si="36">F52+J52</f>
        <v>0</v>
      </c>
    </row>
    <row r="53" spans="1:14" ht="25.5" x14ac:dyDescent="0.2">
      <c r="A53" s="26">
        <v>18011100</v>
      </c>
      <c r="B53" s="29" t="s">
        <v>43</v>
      </c>
      <c r="C53" s="27">
        <f t="shared" si="30"/>
        <v>131500</v>
      </c>
      <c r="D53" s="27">
        <v>131500</v>
      </c>
      <c r="E53" s="27">
        <v>0</v>
      </c>
      <c r="F53" s="27">
        <v>0</v>
      </c>
      <c r="G53" s="1">
        <f t="shared" si="9"/>
        <v>40000</v>
      </c>
      <c r="H53" s="1">
        <v>40000</v>
      </c>
      <c r="I53" s="1"/>
      <c r="J53" s="1"/>
      <c r="K53" s="1">
        <f t="shared" si="4"/>
        <v>171500</v>
      </c>
      <c r="L53" s="1">
        <f t="shared" si="5"/>
        <v>171500</v>
      </c>
      <c r="M53" s="1">
        <f t="shared" si="6"/>
        <v>0</v>
      </c>
      <c r="N53" s="1">
        <f t="shared" si="7"/>
        <v>0</v>
      </c>
    </row>
    <row r="54" spans="1:14" s="16" customFormat="1" hidden="1" x14ac:dyDescent="0.2">
      <c r="A54" s="24">
        <v>18030000</v>
      </c>
      <c r="B54" s="45" t="s">
        <v>108</v>
      </c>
      <c r="C54" s="25">
        <f t="shared" si="30"/>
        <v>2400</v>
      </c>
      <c r="D54" s="25">
        <f>D55</f>
        <v>2400</v>
      </c>
      <c r="E54" s="25">
        <v>0</v>
      </c>
      <c r="F54" s="25">
        <v>0</v>
      </c>
      <c r="G54" s="2">
        <f t="shared" ref="G54:N54" si="37">G55</f>
        <v>0</v>
      </c>
      <c r="H54" s="2">
        <f t="shared" si="37"/>
        <v>0</v>
      </c>
      <c r="I54" s="2"/>
      <c r="J54" s="2"/>
      <c r="K54" s="2">
        <f t="shared" si="37"/>
        <v>2400</v>
      </c>
      <c r="L54" s="2">
        <f t="shared" si="37"/>
        <v>2400</v>
      </c>
      <c r="M54" s="2">
        <f t="shared" si="37"/>
        <v>0</v>
      </c>
      <c r="N54" s="2">
        <f t="shared" si="37"/>
        <v>0</v>
      </c>
    </row>
    <row r="55" spans="1:14" ht="24.75" hidden="1" customHeight="1" x14ac:dyDescent="0.2">
      <c r="A55" s="26">
        <v>18030200</v>
      </c>
      <c r="B55" s="29" t="s">
        <v>105</v>
      </c>
      <c r="C55" s="27">
        <f t="shared" si="30"/>
        <v>2400</v>
      </c>
      <c r="D55" s="27">
        <v>2400</v>
      </c>
      <c r="E55" s="27">
        <v>0</v>
      </c>
      <c r="F55" s="27">
        <v>0</v>
      </c>
      <c r="G55" s="1">
        <f>H55+I55</f>
        <v>0</v>
      </c>
      <c r="H55" s="1">
        <v>0</v>
      </c>
      <c r="I55" s="1"/>
      <c r="J55" s="1"/>
      <c r="K55" s="1">
        <f t="shared" ref="K55" si="38">C55+G55</f>
        <v>2400</v>
      </c>
      <c r="L55" s="1">
        <f t="shared" ref="L55" si="39">D55+H55</f>
        <v>2400</v>
      </c>
      <c r="M55" s="1">
        <f t="shared" si="6"/>
        <v>0</v>
      </c>
      <c r="N55" s="1">
        <v>0</v>
      </c>
    </row>
    <row r="56" spans="1:14" x14ac:dyDescent="0.2">
      <c r="A56" s="24">
        <v>18050000</v>
      </c>
      <c r="B56" s="45" t="s">
        <v>44</v>
      </c>
      <c r="C56" s="25">
        <f>C57+C58+C59</f>
        <v>52297071</v>
      </c>
      <c r="D56" s="25">
        <f>D57+D58+D59</f>
        <v>52297071</v>
      </c>
      <c r="E56" s="25">
        <v>0</v>
      </c>
      <c r="F56" s="25">
        <v>0</v>
      </c>
      <c r="G56" s="2">
        <f t="shared" ref="G56:N56" si="40">G57+G58+G59</f>
        <v>546791</v>
      </c>
      <c r="H56" s="2">
        <f>H57+H58+H59</f>
        <v>546791</v>
      </c>
      <c r="I56" s="2"/>
      <c r="J56" s="2"/>
      <c r="K56" s="2">
        <f t="shared" si="40"/>
        <v>52843862</v>
      </c>
      <c r="L56" s="2">
        <f t="shared" si="40"/>
        <v>52843862</v>
      </c>
      <c r="M56" s="2">
        <f t="shared" si="40"/>
        <v>0</v>
      </c>
      <c r="N56" s="2">
        <f t="shared" si="40"/>
        <v>0</v>
      </c>
    </row>
    <row r="57" spans="1:14" ht="24.75" hidden="1" customHeight="1" x14ac:dyDescent="0.2">
      <c r="A57" s="26">
        <v>18050300</v>
      </c>
      <c r="B57" s="29" t="s">
        <v>45</v>
      </c>
      <c r="C57" s="27">
        <f t="shared" si="30"/>
        <v>2700000</v>
      </c>
      <c r="D57" s="27">
        <v>2700000</v>
      </c>
      <c r="E57" s="27">
        <v>0</v>
      </c>
      <c r="F57" s="27">
        <v>0</v>
      </c>
      <c r="G57" s="1">
        <f>H57+I57</f>
        <v>0</v>
      </c>
      <c r="H57" s="1">
        <v>0</v>
      </c>
      <c r="I57" s="1">
        <v>0</v>
      </c>
      <c r="J57" s="1"/>
      <c r="K57" s="1">
        <f t="shared" si="4"/>
        <v>2700000</v>
      </c>
      <c r="L57" s="1">
        <f t="shared" si="5"/>
        <v>2700000</v>
      </c>
      <c r="M57" s="1">
        <f t="shared" si="6"/>
        <v>0</v>
      </c>
      <c r="N57" s="1">
        <f t="shared" si="7"/>
        <v>0</v>
      </c>
    </row>
    <row r="58" spans="1:14" x14ac:dyDescent="0.2">
      <c r="A58" s="26">
        <v>18050400</v>
      </c>
      <c r="B58" s="29" t="s">
        <v>46</v>
      </c>
      <c r="C58" s="27">
        <f t="shared" si="30"/>
        <v>27497071</v>
      </c>
      <c r="D58" s="27">
        <v>27497071</v>
      </c>
      <c r="E58" s="27">
        <v>0</v>
      </c>
      <c r="F58" s="27">
        <v>0</v>
      </c>
      <c r="G58" s="1">
        <f>H58+I58</f>
        <v>546791</v>
      </c>
      <c r="H58" s="1">
        <v>546791</v>
      </c>
      <c r="I58" s="1"/>
      <c r="J58" s="1"/>
      <c r="K58" s="1">
        <f t="shared" si="4"/>
        <v>28043862</v>
      </c>
      <c r="L58" s="1">
        <f t="shared" si="5"/>
        <v>28043862</v>
      </c>
      <c r="M58" s="1">
        <f t="shared" si="6"/>
        <v>0</v>
      </c>
      <c r="N58" s="1">
        <f t="shared" si="7"/>
        <v>0</v>
      </c>
    </row>
    <row r="59" spans="1:14" ht="93.75" hidden="1" customHeight="1" x14ac:dyDescent="0.2">
      <c r="A59" s="26">
        <v>18050500</v>
      </c>
      <c r="B59" s="29" t="s">
        <v>47</v>
      </c>
      <c r="C59" s="28">
        <f t="shared" si="30"/>
        <v>22100000</v>
      </c>
      <c r="D59" s="28">
        <v>22100000</v>
      </c>
      <c r="E59" s="28">
        <v>0</v>
      </c>
      <c r="F59" s="28">
        <v>0</v>
      </c>
      <c r="G59" s="1">
        <f t="shared" si="9"/>
        <v>0</v>
      </c>
      <c r="H59" s="1">
        <v>0</v>
      </c>
      <c r="I59" s="1"/>
      <c r="J59" s="1"/>
      <c r="K59" s="1">
        <f t="shared" si="4"/>
        <v>22100000</v>
      </c>
      <c r="L59" s="1">
        <f t="shared" si="5"/>
        <v>22100000</v>
      </c>
      <c r="M59" s="1">
        <f t="shared" si="6"/>
        <v>0</v>
      </c>
      <c r="N59" s="1">
        <f t="shared" si="7"/>
        <v>0</v>
      </c>
    </row>
    <row r="60" spans="1:14" hidden="1" x14ac:dyDescent="0.2">
      <c r="A60" s="24">
        <v>19000000</v>
      </c>
      <c r="B60" s="45" t="s">
        <v>48</v>
      </c>
      <c r="C60" s="25">
        <f>C61</f>
        <v>1343500</v>
      </c>
      <c r="D60" s="25">
        <v>0</v>
      </c>
      <c r="E60" s="25">
        <f>E61</f>
        <v>1343500</v>
      </c>
      <c r="F60" s="25">
        <v>0</v>
      </c>
      <c r="G60" s="2">
        <f t="shared" ref="G60:N60" si="41">G61</f>
        <v>0</v>
      </c>
      <c r="H60" s="2">
        <f t="shared" si="41"/>
        <v>0</v>
      </c>
      <c r="I60" s="2">
        <f t="shared" si="41"/>
        <v>0</v>
      </c>
      <c r="J60" s="2">
        <f t="shared" si="41"/>
        <v>0</v>
      </c>
      <c r="K60" s="2">
        <f t="shared" si="41"/>
        <v>1343500</v>
      </c>
      <c r="L60" s="2">
        <f t="shared" si="41"/>
        <v>0</v>
      </c>
      <c r="M60" s="2">
        <f t="shared" si="41"/>
        <v>1343500</v>
      </c>
      <c r="N60" s="2">
        <f t="shared" si="41"/>
        <v>0</v>
      </c>
    </row>
    <row r="61" spans="1:14" hidden="1" x14ac:dyDescent="0.2">
      <c r="A61" s="24">
        <v>19010000</v>
      </c>
      <c r="B61" s="45" t="s">
        <v>49</v>
      </c>
      <c r="C61" s="25">
        <f>C62+C63+C64</f>
        <v>1343500</v>
      </c>
      <c r="D61" s="25">
        <v>0</v>
      </c>
      <c r="E61" s="25">
        <f>E62+E63+E64</f>
        <v>1343500</v>
      </c>
      <c r="F61" s="25">
        <v>0</v>
      </c>
      <c r="G61" s="2">
        <f t="shared" ref="G61:N61" si="42">G62+G63+G64</f>
        <v>0</v>
      </c>
      <c r="H61" s="2">
        <f t="shared" si="42"/>
        <v>0</v>
      </c>
      <c r="I61" s="2">
        <f t="shared" si="42"/>
        <v>0</v>
      </c>
      <c r="J61" s="2">
        <f t="shared" si="42"/>
        <v>0</v>
      </c>
      <c r="K61" s="2">
        <f t="shared" si="42"/>
        <v>1343500</v>
      </c>
      <c r="L61" s="2">
        <f t="shared" si="42"/>
        <v>0</v>
      </c>
      <c r="M61" s="2">
        <f t="shared" si="42"/>
        <v>1343500</v>
      </c>
      <c r="N61" s="2">
        <f t="shared" si="42"/>
        <v>0</v>
      </c>
    </row>
    <row r="62" spans="1:14" ht="63.75" hidden="1" customHeight="1" x14ac:dyDescent="0.2">
      <c r="A62" s="26">
        <v>19010100</v>
      </c>
      <c r="B62" s="29" t="s">
        <v>50</v>
      </c>
      <c r="C62" s="27">
        <f t="shared" ref="C62:C64" si="43">D62+E62</f>
        <v>78000</v>
      </c>
      <c r="D62" s="27">
        <v>0</v>
      </c>
      <c r="E62" s="27">
        <v>78000</v>
      </c>
      <c r="F62" s="27">
        <v>0</v>
      </c>
      <c r="G62" s="1">
        <f t="shared" si="9"/>
        <v>0</v>
      </c>
      <c r="H62" s="1">
        <v>0</v>
      </c>
      <c r="I62" s="1">
        <v>0</v>
      </c>
      <c r="J62" s="1"/>
      <c r="K62" s="1">
        <f t="shared" si="4"/>
        <v>78000</v>
      </c>
      <c r="L62" s="1">
        <f t="shared" si="5"/>
        <v>0</v>
      </c>
      <c r="M62" s="1">
        <f t="shared" si="6"/>
        <v>78000</v>
      </c>
      <c r="N62" s="1">
        <f t="shared" si="7"/>
        <v>0</v>
      </c>
    </row>
    <row r="63" spans="1:14" ht="33.75" hidden="1" customHeight="1" x14ac:dyDescent="0.2">
      <c r="A63" s="26">
        <v>19010200</v>
      </c>
      <c r="B63" s="29" t="s">
        <v>51</v>
      </c>
      <c r="C63" s="27">
        <f t="shared" si="43"/>
        <v>15500</v>
      </c>
      <c r="D63" s="27">
        <v>0</v>
      </c>
      <c r="E63" s="27">
        <v>15500</v>
      </c>
      <c r="F63" s="27">
        <v>0</v>
      </c>
      <c r="G63" s="6">
        <f t="shared" si="9"/>
        <v>0</v>
      </c>
      <c r="H63" s="6">
        <v>0</v>
      </c>
      <c r="I63" s="6">
        <v>0</v>
      </c>
      <c r="J63" s="6"/>
      <c r="K63" s="6">
        <f t="shared" si="4"/>
        <v>15500</v>
      </c>
      <c r="L63" s="6">
        <f t="shared" si="5"/>
        <v>0</v>
      </c>
      <c r="M63" s="6">
        <f t="shared" si="6"/>
        <v>15500</v>
      </c>
      <c r="N63" s="6">
        <f t="shared" si="7"/>
        <v>0</v>
      </c>
    </row>
    <row r="64" spans="1:14" ht="57" hidden="1" customHeight="1" x14ac:dyDescent="0.2">
      <c r="A64" s="26">
        <v>19010300</v>
      </c>
      <c r="B64" s="29" t="s">
        <v>52</v>
      </c>
      <c r="C64" s="27">
        <f t="shared" si="43"/>
        <v>1250000</v>
      </c>
      <c r="D64" s="27">
        <v>0</v>
      </c>
      <c r="E64" s="27">
        <v>1250000</v>
      </c>
      <c r="F64" s="27">
        <v>0</v>
      </c>
      <c r="G64" s="6">
        <f t="shared" si="9"/>
        <v>0</v>
      </c>
      <c r="H64" s="6"/>
      <c r="I64" s="6">
        <v>0</v>
      </c>
      <c r="J64" s="6"/>
      <c r="K64" s="6">
        <f t="shared" si="4"/>
        <v>1250000</v>
      </c>
      <c r="L64" s="6">
        <f t="shared" si="5"/>
        <v>0</v>
      </c>
      <c r="M64" s="6">
        <f t="shared" si="6"/>
        <v>1250000</v>
      </c>
      <c r="N64" s="6">
        <f t="shared" si="7"/>
        <v>0</v>
      </c>
    </row>
    <row r="65" spans="1:14" x14ac:dyDescent="0.2">
      <c r="A65" s="24">
        <v>20000000</v>
      </c>
      <c r="B65" s="45" t="s">
        <v>53</v>
      </c>
      <c r="C65" s="25">
        <f>C66+C72+C83+C88</f>
        <v>11968045</v>
      </c>
      <c r="D65" s="25">
        <f>D66+D72+D83</f>
        <v>7448600</v>
      </c>
      <c r="E65" s="25">
        <f t="shared" ref="E65:N65" si="44">E66+E72+E83+E88</f>
        <v>4519445</v>
      </c>
      <c r="F65" s="25">
        <v>0</v>
      </c>
      <c r="G65" s="2">
        <f t="shared" si="44"/>
        <v>1095000</v>
      </c>
      <c r="H65" s="2">
        <f t="shared" si="44"/>
        <v>1095000</v>
      </c>
      <c r="I65" s="2">
        <f t="shared" si="44"/>
        <v>0</v>
      </c>
      <c r="J65" s="2">
        <f t="shared" si="44"/>
        <v>0</v>
      </c>
      <c r="K65" s="2">
        <f t="shared" si="44"/>
        <v>13063045</v>
      </c>
      <c r="L65" s="2">
        <f t="shared" si="44"/>
        <v>8543600</v>
      </c>
      <c r="M65" s="2">
        <f t="shared" si="44"/>
        <v>4519445</v>
      </c>
      <c r="N65" s="2">
        <f t="shared" si="44"/>
        <v>0</v>
      </c>
    </row>
    <row r="66" spans="1:14" ht="29.25" customHeight="1" x14ac:dyDescent="0.2">
      <c r="A66" s="24">
        <v>21000000</v>
      </c>
      <c r="B66" s="45" t="s">
        <v>54</v>
      </c>
      <c r="C66" s="25">
        <f>C67+C69</f>
        <v>3439600</v>
      </c>
      <c r="D66" s="25">
        <f>D67+D69</f>
        <v>3439600</v>
      </c>
      <c r="E66" s="25">
        <v>0</v>
      </c>
      <c r="F66" s="25">
        <v>0</v>
      </c>
      <c r="G66" s="2">
        <f t="shared" ref="G66:N66" si="45">G67+G69</f>
        <v>819000</v>
      </c>
      <c r="H66" s="2">
        <f t="shared" si="45"/>
        <v>819000</v>
      </c>
      <c r="I66" s="2"/>
      <c r="J66" s="2"/>
      <c r="K66" s="2">
        <f t="shared" si="45"/>
        <v>4258600</v>
      </c>
      <c r="L66" s="2">
        <f t="shared" si="45"/>
        <v>4258600</v>
      </c>
      <c r="M66" s="2">
        <f t="shared" si="45"/>
        <v>0</v>
      </c>
      <c r="N66" s="2">
        <f t="shared" si="45"/>
        <v>0</v>
      </c>
    </row>
    <row r="67" spans="1:14" ht="105" customHeight="1" x14ac:dyDescent="0.2">
      <c r="A67" s="24">
        <v>21010000</v>
      </c>
      <c r="B67" s="45" t="s">
        <v>101</v>
      </c>
      <c r="C67" s="25">
        <f>C68</f>
        <v>12600</v>
      </c>
      <c r="D67" s="25">
        <f>D68</f>
        <v>12600</v>
      </c>
      <c r="E67" s="25">
        <v>0</v>
      </c>
      <c r="F67" s="25">
        <v>0</v>
      </c>
      <c r="G67" s="2">
        <f t="shared" ref="G67:N67" si="46">G68</f>
        <v>19000</v>
      </c>
      <c r="H67" s="2">
        <f t="shared" si="46"/>
        <v>19000</v>
      </c>
      <c r="I67" s="2"/>
      <c r="J67" s="2"/>
      <c r="K67" s="2">
        <f t="shared" si="46"/>
        <v>31600</v>
      </c>
      <c r="L67" s="2">
        <f t="shared" si="46"/>
        <v>31600</v>
      </c>
      <c r="M67" s="2">
        <f t="shared" si="46"/>
        <v>0</v>
      </c>
      <c r="N67" s="2">
        <f t="shared" si="46"/>
        <v>0</v>
      </c>
    </row>
    <row r="68" spans="1:14" ht="51" x14ac:dyDescent="0.2">
      <c r="A68" s="26">
        <v>21010300</v>
      </c>
      <c r="B68" s="29" t="s">
        <v>55</v>
      </c>
      <c r="C68" s="27">
        <f t="shared" ref="C68" si="47">D68+E68</f>
        <v>12600</v>
      </c>
      <c r="D68" s="27">
        <v>12600</v>
      </c>
      <c r="E68" s="27">
        <v>0</v>
      </c>
      <c r="F68" s="27">
        <v>0</v>
      </c>
      <c r="G68" s="1">
        <f>H68+I68</f>
        <v>19000</v>
      </c>
      <c r="H68" s="1">
        <v>19000</v>
      </c>
      <c r="I68" s="1"/>
      <c r="J68" s="1"/>
      <c r="K68" s="1">
        <f t="shared" si="4"/>
        <v>31600</v>
      </c>
      <c r="L68" s="1">
        <f t="shared" si="5"/>
        <v>31600</v>
      </c>
      <c r="M68" s="1">
        <f t="shared" si="6"/>
        <v>0</v>
      </c>
      <c r="N68" s="1">
        <f t="shared" si="7"/>
        <v>0</v>
      </c>
    </row>
    <row r="69" spans="1:14" x14ac:dyDescent="0.2">
      <c r="A69" s="24">
        <v>21080000</v>
      </c>
      <c r="B69" s="45" t="s">
        <v>56</v>
      </c>
      <c r="C69" s="25">
        <f>C70+C71</f>
        <v>3427000</v>
      </c>
      <c r="D69" s="25">
        <f>D70+D71</f>
        <v>3427000</v>
      </c>
      <c r="E69" s="25">
        <v>0</v>
      </c>
      <c r="F69" s="25">
        <v>0</v>
      </c>
      <c r="G69" s="2">
        <f t="shared" ref="G69:N69" si="48">G70+G71</f>
        <v>800000</v>
      </c>
      <c r="H69" s="2">
        <f t="shared" si="48"/>
        <v>800000</v>
      </c>
      <c r="I69" s="2"/>
      <c r="J69" s="2"/>
      <c r="K69" s="2">
        <f t="shared" si="48"/>
        <v>4227000</v>
      </c>
      <c r="L69" s="2">
        <f t="shared" si="48"/>
        <v>4227000</v>
      </c>
      <c r="M69" s="2">
        <f t="shared" si="48"/>
        <v>0</v>
      </c>
      <c r="N69" s="2">
        <f t="shared" si="48"/>
        <v>0</v>
      </c>
    </row>
    <row r="70" spans="1:14" ht="25.5" x14ac:dyDescent="0.2">
      <c r="A70" s="26">
        <v>21081100</v>
      </c>
      <c r="B70" s="29" t="s">
        <v>57</v>
      </c>
      <c r="C70" s="27">
        <f t="shared" ref="C70:C71" si="49">D70+E70</f>
        <v>3410000</v>
      </c>
      <c r="D70" s="27">
        <v>3410000</v>
      </c>
      <c r="E70" s="27">
        <v>0</v>
      </c>
      <c r="F70" s="27">
        <v>0</v>
      </c>
      <c r="G70" s="1">
        <f>H70+I70</f>
        <v>800000</v>
      </c>
      <c r="H70" s="1">
        <v>800000</v>
      </c>
      <c r="I70" s="1"/>
      <c r="J70" s="1"/>
      <c r="K70" s="1">
        <f t="shared" si="4"/>
        <v>4210000</v>
      </c>
      <c r="L70" s="1">
        <f t="shared" si="5"/>
        <v>4210000</v>
      </c>
      <c r="M70" s="1">
        <f t="shared" si="6"/>
        <v>0</v>
      </c>
      <c r="N70" s="1">
        <f t="shared" si="7"/>
        <v>0</v>
      </c>
    </row>
    <row r="71" spans="1:14" ht="109.5" hidden="1" customHeight="1" x14ac:dyDescent="0.2">
      <c r="A71" s="26">
        <v>21081500</v>
      </c>
      <c r="B71" s="29" t="s">
        <v>126</v>
      </c>
      <c r="C71" s="28">
        <f t="shared" si="49"/>
        <v>17000</v>
      </c>
      <c r="D71" s="28">
        <v>17000</v>
      </c>
      <c r="E71" s="28">
        <v>0</v>
      </c>
      <c r="F71" s="28">
        <v>0</v>
      </c>
      <c r="G71" s="1">
        <f>H71+I71</f>
        <v>0</v>
      </c>
      <c r="H71" s="1">
        <v>0</v>
      </c>
      <c r="I71" s="1"/>
      <c r="J71" s="1"/>
      <c r="K71" s="1">
        <f t="shared" ref="K71" si="50">C71+G71</f>
        <v>17000</v>
      </c>
      <c r="L71" s="1">
        <f t="shared" ref="L71" si="51">D71+H71</f>
        <v>17000</v>
      </c>
      <c r="M71" s="1">
        <f t="shared" ref="M71" si="52">E71+I71</f>
        <v>0</v>
      </c>
      <c r="N71" s="1">
        <f t="shared" ref="N71" si="53">F71+J71</f>
        <v>0</v>
      </c>
    </row>
    <row r="72" spans="1:14" ht="38.25" x14ac:dyDescent="0.2">
      <c r="A72" s="24">
        <v>22000000</v>
      </c>
      <c r="B72" s="45" t="s">
        <v>58</v>
      </c>
      <c r="C72" s="25">
        <f>C73+C77+C79+C82</f>
        <v>3519000</v>
      </c>
      <c r="D72" s="25">
        <f>D73+D77+D79+D82</f>
        <v>3519000</v>
      </c>
      <c r="E72" s="25">
        <v>0</v>
      </c>
      <c r="F72" s="25">
        <v>0</v>
      </c>
      <c r="G72" s="2">
        <f t="shared" ref="G72:N72" si="54">G73+G77+G79+G82</f>
        <v>76000</v>
      </c>
      <c r="H72" s="2">
        <f t="shared" si="54"/>
        <v>76000</v>
      </c>
      <c r="I72" s="2"/>
      <c r="J72" s="2"/>
      <c r="K72" s="2">
        <f t="shared" si="54"/>
        <v>3595000</v>
      </c>
      <c r="L72" s="2">
        <f t="shared" si="54"/>
        <v>3595000</v>
      </c>
      <c r="M72" s="2">
        <f t="shared" si="54"/>
        <v>0</v>
      </c>
      <c r="N72" s="2">
        <f t="shared" si="54"/>
        <v>0</v>
      </c>
    </row>
    <row r="73" spans="1:14" ht="25.5" hidden="1" x14ac:dyDescent="0.2">
      <c r="A73" s="24">
        <v>22010000</v>
      </c>
      <c r="B73" s="45" t="s">
        <v>59</v>
      </c>
      <c r="C73" s="25">
        <f>C74+C75+C76</f>
        <v>2777500</v>
      </c>
      <c r="D73" s="25">
        <f>D74+D75+D76</f>
        <v>2777500</v>
      </c>
      <c r="E73" s="25">
        <v>0</v>
      </c>
      <c r="F73" s="25">
        <v>0</v>
      </c>
      <c r="G73" s="2">
        <f t="shared" ref="G73:N73" si="55">G74+G75+G76</f>
        <v>0</v>
      </c>
      <c r="H73" s="2">
        <f t="shared" si="55"/>
        <v>0</v>
      </c>
      <c r="I73" s="2"/>
      <c r="J73" s="2"/>
      <c r="K73" s="2">
        <f t="shared" si="55"/>
        <v>2777500</v>
      </c>
      <c r="L73" s="2">
        <f t="shared" si="55"/>
        <v>2777500</v>
      </c>
      <c r="M73" s="2">
        <f t="shared" si="55"/>
        <v>0</v>
      </c>
      <c r="N73" s="2">
        <f t="shared" si="55"/>
        <v>0</v>
      </c>
    </row>
    <row r="74" spans="1:14" ht="87.75" hidden="1" customHeight="1" x14ac:dyDescent="0.2">
      <c r="A74" s="26">
        <v>22010300</v>
      </c>
      <c r="B74" s="29" t="s">
        <v>127</v>
      </c>
      <c r="C74" s="28">
        <f>D74+E74</f>
        <v>47500</v>
      </c>
      <c r="D74" s="28">
        <v>47500</v>
      </c>
      <c r="E74" s="28">
        <v>0</v>
      </c>
      <c r="F74" s="28">
        <v>0</v>
      </c>
      <c r="G74" s="1">
        <f t="shared" si="9"/>
        <v>0</v>
      </c>
      <c r="H74" s="1">
        <v>0</v>
      </c>
      <c r="I74" s="1"/>
      <c r="J74" s="1"/>
      <c r="K74" s="1">
        <f t="shared" si="4"/>
        <v>47500</v>
      </c>
      <c r="L74" s="1">
        <f t="shared" si="5"/>
        <v>47500</v>
      </c>
      <c r="M74" s="1">
        <f t="shared" si="6"/>
        <v>0</v>
      </c>
      <c r="N74" s="1">
        <f t="shared" si="7"/>
        <v>0</v>
      </c>
    </row>
    <row r="75" spans="1:14" ht="27" hidden="1" customHeight="1" x14ac:dyDescent="0.2">
      <c r="A75" s="26">
        <v>22012500</v>
      </c>
      <c r="B75" s="29" t="s">
        <v>60</v>
      </c>
      <c r="C75" s="27">
        <f>D75+E75</f>
        <v>1215000</v>
      </c>
      <c r="D75" s="27">
        <v>1215000</v>
      </c>
      <c r="E75" s="27">
        <v>0</v>
      </c>
      <c r="F75" s="27">
        <v>0</v>
      </c>
      <c r="G75" s="1">
        <f t="shared" si="9"/>
        <v>0</v>
      </c>
      <c r="H75" s="1">
        <v>0</v>
      </c>
      <c r="I75" s="1"/>
      <c r="J75" s="1"/>
      <c r="K75" s="1">
        <f t="shared" si="4"/>
        <v>1215000</v>
      </c>
      <c r="L75" s="1">
        <f t="shared" si="5"/>
        <v>1215000</v>
      </c>
      <c r="M75" s="1">
        <f t="shared" si="6"/>
        <v>0</v>
      </c>
      <c r="N75" s="1">
        <f t="shared" si="7"/>
        <v>0</v>
      </c>
    </row>
    <row r="76" spans="1:14" ht="41.25" hidden="1" customHeight="1" x14ac:dyDescent="0.2">
      <c r="A76" s="26">
        <v>22012600</v>
      </c>
      <c r="B76" s="29" t="s">
        <v>61</v>
      </c>
      <c r="C76" s="27">
        <f>D76+E76</f>
        <v>1515000</v>
      </c>
      <c r="D76" s="27">
        <v>1515000</v>
      </c>
      <c r="E76" s="27">
        <v>0</v>
      </c>
      <c r="F76" s="27">
        <v>0</v>
      </c>
      <c r="G76" s="1">
        <f>H76+I76</f>
        <v>0</v>
      </c>
      <c r="H76" s="1">
        <v>0</v>
      </c>
      <c r="I76" s="1"/>
      <c r="J76" s="1"/>
      <c r="K76" s="1">
        <f t="shared" si="4"/>
        <v>1515000</v>
      </c>
      <c r="L76" s="1">
        <f t="shared" si="5"/>
        <v>1515000</v>
      </c>
      <c r="M76" s="1">
        <f t="shared" si="6"/>
        <v>0</v>
      </c>
      <c r="N76" s="1">
        <f t="shared" si="7"/>
        <v>0</v>
      </c>
    </row>
    <row r="77" spans="1:14" ht="51" x14ac:dyDescent="0.2">
      <c r="A77" s="24">
        <v>22080000</v>
      </c>
      <c r="B77" s="45" t="s">
        <v>128</v>
      </c>
      <c r="C77" s="25">
        <f>C78</f>
        <v>320000</v>
      </c>
      <c r="D77" s="25">
        <f>D78</f>
        <v>320000</v>
      </c>
      <c r="E77" s="25">
        <v>0</v>
      </c>
      <c r="F77" s="25">
        <v>0</v>
      </c>
      <c r="G77" s="2">
        <f t="shared" ref="G77:N77" si="56">G78</f>
        <v>60000</v>
      </c>
      <c r="H77" s="2">
        <f t="shared" si="56"/>
        <v>60000</v>
      </c>
      <c r="I77" s="2"/>
      <c r="J77" s="2"/>
      <c r="K77" s="2">
        <f t="shared" si="56"/>
        <v>380000</v>
      </c>
      <c r="L77" s="2">
        <f t="shared" si="56"/>
        <v>380000</v>
      </c>
      <c r="M77" s="2">
        <f t="shared" si="56"/>
        <v>0</v>
      </c>
      <c r="N77" s="2">
        <f t="shared" si="56"/>
        <v>0</v>
      </c>
    </row>
    <row r="78" spans="1:14" ht="51" x14ac:dyDescent="0.2">
      <c r="A78" s="26">
        <v>22080400</v>
      </c>
      <c r="B78" s="29" t="s">
        <v>62</v>
      </c>
      <c r="C78" s="27">
        <f t="shared" ref="C78" si="57">D78+E78</f>
        <v>320000</v>
      </c>
      <c r="D78" s="27">
        <v>320000</v>
      </c>
      <c r="E78" s="27">
        <v>0</v>
      </c>
      <c r="F78" s="27">
        <v>0</v>
      </c>
      <c r="G78" s="1">
        <f t="shared" si="9"/>
        <v>60000</v>
      </c>
      <c r="H78" s="1">
        <v>60000</v>
      </c>
      <c r="I78" s="1"/>
      <c r="J78" s="1"/>
      <c r="K78" s="1">
        <f t="shared" si="4"/>
        <v>380000</v>
      </c>
      <c r="L78" s="1">
        <f t="shared" si="5"/>
        <v>380000</v>
      </c>
      <c r="M78" s="1">
        <f t="shared" si="6"/>
        <v>0</v>
      </c>
      <c r="N78" s="1">
        <f t="shared" si="7"/>
        <v>0</v>
      </c>
    </row>
    <row r="79" spans="1:14" ht="21.75" customHeight="1" x14ac:dyDescent="0.2">
      <c r="A79" s="24">
        <v>22090000</v>
      </c>
      <c r="B79" s="45" t="s">
        <v>63</v>
      </c>
      <c r="C79" s="25">
        <f>C80+C81</f>
        <v>372000</v>
      </c>
      <c r="D79" s="25">
        <f>D80+D81</f>
        <v>372000</v>
      </c>
      <c r="E79" s="25">
        <v>0</v>
      </c>
      <c r="F79" s="25">
        <v>0</v>
      </c>
      <c r="G79" s="2">
        <f t="shared" ref="G79:N79" si="58">G80+G81</f>
        <v>6000</v>
      </c>
      <c r="H79" s="2">
        <f t="shared" si="58"/>
        <v>6000</v>
      </c>
      <c r="I79" s="2"/>
      <c r="J79" s="2"/>
      <c r="K79" s="2">
        <f t="shared" si="58"/>
        <v>378000</v>
      </c>
      <c r="L79" s="2">
        <f t="shared" si="58"/>
        <v>378000</v>
      </c>
      <c r="M79" s="2">
        <f t="shared" si="58"/>
        <v>0</v>
      </c>
      <c r="N79" s="2">
        <f t="shared" si="58"/>
        <v>0</v>
      </c>
    </row>
    <row r="80" spans="1:14" ht="72" hidden="1" customHeight="1" x14ac:dyDescent="0.2">
      <c r="A80" s="26">
        <v>22090100</v>
      </c>
      <c r="B80" s="29" t="s">
        <v>64</v>
      </c>
      <c r="C80" s="27">
        <f t="shared" ref="C80:C81" si="59">D80+E80</f>
        <v>362000</v>
      </c>
      <c r="D80" s="27">
        <v>362000</v>
      </c>
      <c r="E80" s="27">
        <v>0</v>
      </c>
      <c r="F80" s="27">
        <v>0</v>
      </c>
      <c r="G80" s="1">
        <f>H80+I80</f>
        <v>0</v>
      </c>
      <c r="H80" s="1"/>
      <c r="I80" s="1"/>
      <c r="J80" s="1"/>
      <c r="K80" s="1">
        <f t="shared" si="4"/>
        <v>362000</v>
      </c>
      <c r="L80" s="1">
        <f t="shared" si="5"/>
        <v>362000</v>
      </c>
      <c r="M80" s="1">
        <f t="shared" si="6"/>
        <v>0</v>
      </c>
      <c r="N80" s="1">
        <f t="shared" si="7"/>
        <v>0</v>
      </c>
    </row>
    <row r="81" spans="1:14" ht="51" x14ac:dyDescent="0.2">
      <c r="A81" s="26">
        <v>22090400</v>
      </c>
      <c r="B81" s="29" t="s">
        <v>65</v>
      </c>
      <c r="C81" s="27">
        <f t="shared" si="59"/>
        <v>10000</v>
      </c>
      <c r="D81" s="27">
        <v>10000</v>
      </c>
      <c r="E81" s="27">
        <v>0</v>
      </c>
      <c r="F81" s="27">
        <v>0</v>
      </c>
      <c r="G81" s="1">
        <f>H81+I81</f>
        <v>6000</v>
      </c>
      <c r="H81" s="1">
        <v>6000</v>
      </c>
      <c r="I81" s="1"/>
      <c r="J81" s="1"/>
      <c r="K81" s="1">
        <f t="shared" si="4"/>
        <v>16000</v>
      </c>
      <c r="L81" s="1">
        <f t="shared" si="5"/>
        <v>16000</v>
      </c>
      <c r="M81" s="1">
        <f t="shared" si="6"/>
        <v>0</v>
      </c>
      <c r="N81" s="1">
        <f t="shared" si="7"/>
        <v>0</v>
      </c>
    </row>
    <row r="82" spans="1:14" x14ac:dyDescent="0.2">
      <c r="A82" s="26">
        <v>22130000</v>
      </c>
      <c r="B82" s="29" t="s">
        <v>106</v>
      </c>
      <c r="C82" s="27">
        <f>D82+E82</f>
        <v>49500</v>
      </c>
      <c r="D82" s="27">
        <v>49500</v>
      </c>
      <c r="E82" s="27"/>
      <c r="F82" s="27"/>
      <c r="G82" s="1">
        <f>H82+I82</f>
        <v>10000</v>
      </c>
      <c r="H82" s="1">
        <v>10000</v>
      </c>
      <c r="I82" s="1"/>
      <c r="J82" s="1"/>
      <c r="K82" s="1">
        <f t="shared" ref="K82" si="60">C82+G82</f>
        <v>59500</v>
      </c>
      <c r="L82" s="1">
        <f t="shared" ref="L82" si="61">D82+H82</f>
        <v>59500</v>
      </c>
      <c r="M82" s="1"/>
      <c r="N82" s="1"/>
    </row>
    <row r="83" spans="1:14" ht="18.75" customHeight="1" x14ac:dyDescent="0.2">
      <c r="A83" s="24">
        <v>24000000</v>
      </c>
      <c r="B83" s="45" t="s">
        <v>66</v>
      </c>
      <c r="C83" s="25">
        <f>C84</f>
        <v>585000</v>
      </c>
      <c r="D83" s="25">
        <f>D84</f>
        <v>490000</v>
      </c>
      <c r="E83" s="25">
        <f>E84</f>
        <v>95000</v>
      </c>
      <c r="F83" s="25">
        <v>0</v>
      </c>
      <c r="G83" s="2">
        <f t="shared" ref="G83:N83" si="62">G84</f>
        <v>200000</v>
      </c>
      <c r="H83" s="2">
        <f t="shared" si="62"/>
        <v>200000</v>
      </c>
      <c r="I83" s="2">
        <f t="shared" si="62"/>
        <v>0</v>
      </c>
      <c r="J83" s="2">
        <f t="shared" si="62"/>
        <v>0</v>
      </c>
      <c r="K83" s="2">
        <f t="shared" si="62"/>
        <v>785000</v>
      </c>
      <c r="L83" s="2">
        <f t="shared" si="62"/>
        <v>690000</v>
      </c>
      <c r="M83" s="2">
        <f t="shared" si="62"/>
        <v>95000</v>
      </c>
      <c r="N83" s="2">
        <f t="shared" si="62"/>
        <v>0</v>
      </c>
    </row>
    <row r="84" spans="1:14" ht="30.75" customHeight="1" x14ac:dyDescent="0.2">
      <c r="A84" s="24">
        <v>24060000</v>
      </c>
      <c r="B84" s="45" t="s">
        <v>56</v>
      </c>
      <c r="C84" s="25">
        <f>C85+C86+C87</f>
        <v>585000</v>
      </c>
      <c r="D84" s="25">
        <f>D85+D86+D87</f>
        <v>490000</v>
      </c>
      <c r="E84" s="25">
        <f>E85+E86+E87</f>
        <v>95000</v>
      </c>
      <c r="F84" s="25">
        <v>0</v>
      </c>
      <c r="G84" s="2">
        <f t="shared" ref="G84:N84" si="63">G85+G86+G87</f>
        <v>200000</v>
      </c>
      <c r="H84" s="2">
        <f t="shared" ref="H84:J84" si="64">H85+H86+H87</f>
        <v>200000</v>
      </c>
      <c r="I84" s="2">
        <f t="shared" si="64"/>
        <v>0</v>
      </c>
      <c r="J84" s="2">
        <f t="shared" si="64"/>
        <v>0</v>
      </c>
      <c r="K84" s="2">
        <f t="shared" si="63"/>
        <v>785000</v>
      </c>
      <c r="L84" s="2">
        <f t="shared" si="63"/>
        <v>690000</v>
      </c>
      <c r="M84" s="2">
        <f t="shared" si="63"/>
        <v>95000</v>
      </c>
      <c r="N84" s="2">
        <f t="shared" si="63"/>
        <v>0</v>
      </c>
    </row>
    <row r="85" spans="1:14" x14ac:dyDescent="0.2">
      <c r="A85" s="26">
        <v>24060300</v>
      </c>
      <c r="B85" s="29" t="s">
        <v>56</v>
      </c>
      <c r="C85" s="27">
        <f t="shared" ref="C85:C86" si="65">D85+E85</f>
        <v>455000</v>
      </c>
      <c r="D85" s="27">
        <v>455000</v>
      </c>
      <c r="E85" s="27">
        <v>0</v>
      </c>
      <c r="F85" s="27">
        <v>0</v>
      </c>
      <c r="G85" s="1">
        <f>H85+I85</f>
        <v>200000</v>
      </c>
      <c r="H85" s="1">
        <v>200000</v>
      </c>
      <c r="I85" s="1"/>
      <c r="J85" s="1"/>
      <c r="K85" s="1">
        <f t="shared" si="4"/>
        <v>655000</v>
      </c>
      <c r="L85" s="1">
        <f t="shared" si="5"/>
        <v>655000</v>
      </c>
      <c r="M85" s="1">
        <f t="shared" si="6"/>
        <v>0</v>
      </c>
      <c r="N85" s="1">
        <f t="shared" si="7"/>
        <v>0</v>
      </c>
    </row>
    <row r="86" spans="1:14" ht="63.75" hidden="1" x14ac:dyDescent="0.2">
      <c r="A86" s="26">
        <v>24062100</v>
      </c>
      <c r="B86" s="29" t="s">
        <v>67</v>
      </c>
      <c r="C86" s="27">
        <f t="shared" si="65"/>
        <v>95000</v>
      </c>
      <c r="D86" s="27">
        <v>0</v>
      </c>
      <c r="E86" s="27">
        <v>95000</v>
      </c>
      <c r="F86" s="27">
        <v>0</v>
      </c>
      <c r="G86" s="6">
        <f t="shared" si="9"/>
        <v>0</v>
      </c>
      <c r="H86" s="6"/>
      <c r="I86" s="6">
        <v>0</v>
      </c>
      <c r="J86" s="6"/>
      <c r="K86" s="6">
        <f t="shared" ref="K86:K127" si="66">C86+G86</f>
        <v>95000</v>
      </c>
      <c r="L86" s="6">
        <f t="shared" ref="L86:L127" si="67">D86+H86</f>
        <v>0</v>
      </c>
      <c r="M86" s="6">
        <f t="shared" ref="M86:M125" si="68">E86+I86</f>
        <v>95000</v>
      </c>
      <c r="N86" s="6">
        <f t="shared" ref="N86:N125" si="69">F86+J86</f>
        <v>0</v>
      </c>
    </row>
    <row r="87" spans="1:14" ht="25.5" hidden="1" x14ac:dyDescent="0.2">
      <c r="A87" s="26">
        <v>24062200</v>
      </c>
      <c r="B87" s="29" t="s">
        <v>107</v>
      </c>
      <c r="C87" s="27">
        <f>E87+D87</f>
        <v>35000</v>
      </c>
      <c r="D87" s="27">
        <v>35000</v>
      </c>
      <c r="E87" s="27">
        <v>0</v>
      </c>
      <c r="F87" s="27">
        <v>0</v>
      </c>
      <c r="G87" s="1">
        <f>H87+I87</f>
        <v>0</v>
      </c>
      <c r="H87" s="1">
        <v>0</v>
      </c>
      <c r="I87" s="1"/>
      <c r="J87" s="1"/>
      <c r="K87" s="1">
        <f t="shared" ref="K87" si="70">C87+G87</f>
        <v>35000</v>
      </c>
      <c r="L87" s="1">
        <f t="shared" ref="L87" si="71">D87+H87</f>
        <v>35000</v>
      </c>
      <c r="M87" s="1">
        <f t="shared" ref="M87" si="72">E87+I87</f>
        <v>0</v>
      </c>
      <c r="N87" s="1">
        <f t="shared" ref="N87" si="73">F87+J87</f>
        <v>0</v>
      </c>
    </row>
    <row r="88" spans="1:14" ht="25.5" hidden="1" x14ac:dyDescent="0.2">
      <c r="A88" s="24">
        <v>25000000</v>
      </c>
      <c r="B88" s="45" t="s">
        <v>68</v>
      </c>
      <c r="C88" s="25">
        <f>C89</f>
        <v>4424445</v>
      </c>
      <c r="D88" s="25">
        <v>0</v>
      </c>
      <c r="E88" s="25">
        <f>E89</f>
        <v>4424445</v>
      </c>
      <c r="F88" s="25">
        <v>0</v>
      </c>
      <c r="G88" s="2">
        <f t="shared" ref="G88:N88" si="74">G89</f>
        <v>0</v>
      </c>
      <c r="H88" s="2"/>
      <c r="I88" s="2"/>
      <c r="J88" s="2"/>
      <c r="K88" s="2">
        <f t="shared" si="74"/>
        <v>4424445</v>
      </c>
      <c r="L88" s="2">
        <f t="shared" si="74"/>
        <v>0</v>
      </c>
      <c r="M88" s="2">
        <f t="shared" si="74"/>
        <v>4424445</v>
      </c>
      <c r="N88" s="2">
        <f t="shared" si="74"/>
        <v>0</v>
      </c>
    </row>
    <row r="89" spans="1:14" ht="38.25" hidden="1" x14ac:dyDescent="0.2">
      <c r="A89" s="24">
        <v>25010000</v>
      </c>
      <c r="B89" s="45" t="s">
        <v>69</v>
      </c>
      <c r="C89" s="25">
        <f>C90+C91+C92+C93</f>
        <v>4424445</v>
      </c>
      <c r="D89" s="25">
        <v>0</v>
      </c>
      <c r="E89" s="25">
        <f>E90+E91+E92+E93</f>
        <v>4424445</v>
      </c>
      <c r="F89" s="25">
        <v>0</v>
      </c>
      <c r="G89" s="2">
        <f t="shared" ref="G89:N89" si="75">G90+G91+G92+G93</f>
        <v>0</v>
      </c>
      <c r="H89" s="2"/>
      <c r="I89" s="2"/>
      <c r="J89" s="2"/>
      <c r="K89" s="2">
        <f t="shared" si="75"/>
        <v>4424445</v>
      </c>
      <c r="L89" s="2">
        <f t="shared" si="75"/>
        <v>0</v>
      </c>
      <c r="M89" s="2">
        <f t="shared" si="75"/>
        <v>4424445</v>
      </c>
      <c r="N89" s="2">
        <f t="shared" si="75"/>
        <v>0</v>
      </c>
    </row>
    <row r="90" spans="1:14" ht="38.25" hidden="1" x14ac:dyDescent="0.2">
      <c r="A90" s="26">
        <v>25010100</v>
      </c>
      <c r="B90" s="29" t="s">
        <v>70</v>
      </c>
      <c r="C90" s="27">
        <f t="shared" ref="C90:C93" si="76">D90+E90</f>
        <v>2273466</v>
      </c>
      <c r="D90" s="27">
        <v>0</v>
      </c>
      <c r="E90" s="27">
        <v>2273466</v>
      </c>
      <c r="F90" s="27">
        <v>0</v>
      </c>
      <c r="G90" s="1">
        <f t="shared" ref="G90:G127" si="77">H90+I90</f>
        <v>0</v>
      </c>
      <c r="H90" s="1"/>
      <c r="I90" s="1"/>
      <c r="J90" s="1"/>
      <c r="K90" s="1">
        <f t="shared" si="66"/>
        <v>2273466</v>
      </c>
      <c r="L90" s="1">
        <f t="shared" si="67"/>
        <v>0</v>
      </c>
      <c r="M90" s="1">
        <f t="shared" si="68"/>
        <v>2273466</v>
      </c>
      <c r="N90" s="1">
        <f t="shared" si="69"/>
        <v>0</v>
      </c>
    </row>
    <row r="91" spans="1:14" ht="25.5" hidden="1" x14ac:dyDescent="0.2">
      <c r="A91" s="26">
        <v>25010200</v>
      </c>
      <c r="B91" s="29" t="s">
        <v>71</v>
      </c>
      <c r="C91" s="27">
        <f t="shared" si="76"/>
        <v>2030779</v>
      </c>
      <c r="D91" s="27">
        <v>0</v>
      </c>
      <c r="E91" s="27">
        <v>2030779</v>
      </c>
      <c r="F91" s="27">
        <v>0</v>
      </c>
      <c r="G91" s="1">
        <f t="shared" si="77"/>
        <v>0</v>
      </c>
      <c r="H91" s="1"/>
      <c r="I91" s="1"/>
      <c r="J91" s="1"/>
      <c r="K91" s="1">
        <f t="shared" si="66"/>
        <v>2030779</v>
      </c>
      <c r="L91" s="1">
        <f t="shared" si="67"/>
        <v>0</v>
      </c>
      <c r="M91" s="1">
        <f t="shared" si="68"/>
        <v>2030779</v>
      </c>
      <c r="N91" s="1">
        <f t="shared" si="69"/>
        <v>0</v>
      </c>
    </row>
    <row r="92" spans="1:14" ht="51" hidden="1" x14ac:dyDescent="0.2">
      <c r="A92" s="26">
        <v>25010300</v>
      </c>
      <c r="B92" s="29" t="s">
        <v>72</v>
      </c>
      <c r="C92" s="27">
        <f t="shared" si="76"/>
        <v>15200</v>
      </c>
      <c r="D92" s="27">
        <v>0</v>
      </c>
      <c r="E92" s="27">
        <v>15200</v>
      </c>
      <c r="F92" s="27">
        <v>0</v>
      </c>
      <c r="G92" s="1">
        <f t="shared" si="77"/>
        <v>0</v>
      </c>
      <c r="H92" s="1"/>
      <c r="I92" s="1"/>
      <c r="J92" s="1"/>
      <c r="K92" s="1">
        <f t="shared" si="66"/>
        <v>15200</v>
      </c>
      <c r="L92" s="1">
        <f t="shared" si="67"/>
        <v>0</v>
      </c>
      <c r="M92" s="1">
        <f t="shared" si="68"/>
        <v>15200</v>
      </c>
      <c r="N92" s="1">
        <f t="shared" si="69"/>
        <v>0</v>
      </c>
    </row>
    <row r="93" spans="1:14" ht="38.25" hidden="1" x14ac:dyDescent="0.2">
      <c r="A93" s="26">
        <v>25010400</v>
      </c>
      <c r="B93" s="29" t="s">
        <v>73</v>
      </c>
      <c r="C93" s="27">
        <f t="shared" si="76"/>
        <v>105000</v>
      </c>
      <c r="D93" s="27">
        <v>0</v>
      </c>
      <c r="E93" s="27">
        <v>105000</v>
      </c>
      <c r="F93" s="27">
        <v>0</v>
      </c>
      <c r="G93" s="1">
        <f t="shared" si="77"/>
        <v>0</v>
      </c>
      <c r="H93" s="1"/>
      <c r="I93" s="1"/>
      <c r="J93" s="1"/>
      <c r="K93" s="1">
        <f t="shared" si="66"/>
        <v>105000</v>
      </c>
      <c r="L93" s="1">
        <f t="shared" si="67"/>
        <v>0</v>
      </c>
      <c r="M93" s="1">
        <f t="shared" si="68"/>
        <v>105000</v>
      </c>
      <c r="N93" s="1">
        <f t="shared" si="69"/>
        <v>0</v>
      </c>
    </row>
    <row r="94" spans="1:14" ht="24.75" customHeight="1" x14ac:dyDescent="0.2">
      <c r="A94" s="24">
        <v>30000000</v>
      </c>
      <c r="B94" s="45" t="s">
        <v>74</v>
      </c>
      <c r="C94" s="25">
        <f>C95+C97</f>
        <v>1543200</v>
      </c>
      <c r="D94" s="25">
        <v>0</v>
      </c>
      <c r="E94" s="25">
        <f>E95+E98</f>
        <v>1543200</v>
      </c>
      <c r="F94" s="25">
        <f>F95+F97</f>
        <v>1543200</v>
      </c>
      <c r="G94" s="2">
        <f t="shared" ref="G94:N94" si="78">G95+G97</f>
        <v>960000</v>
      </c>
      <c r="H94" s="2">
        <f t="shared" ref="H94:J94" si="79">H95+H97</f>
        <v>0</v>
      </c>
      <c r="I94" s="2">
        <f t="shared" si="79"/>
        <v>960000</v>
      </c>
      <c r="J94" s="2">
        <f t="shared" si="79"/>
        <v>960000</v>
      </c>
      <c r="K94" s="2">
        <f t="shared" si="78"/>
        <v>2503200</v>
      </c>
      <c r="L94" s="2">
        <f t="shared" si="78"/>
        <v>0</v>
      </c>
      <c r="M94" s="2">
        <f t="shared" si="78"/>
        <v>2503200</v>
      </c>
      <c r="N94" s="2">
        <f t="shared" si="78"/>
        <v>2503200</v>
      </c>
    </row>
    <row r="95" spans="1:14" ht="25.5" x14ac:dyDescent="0.2">
      <c r="A95" s="24">
        <v>31000000</v>
      </c>
      <c r="B95" s="45" t="s">
        <v>75</v>
      </c>
      <c r="C95" s="25">
        <f>C96</f>
        <v>200000</v>
      </c>
      <c r="D95" s="25">
        <v>0</v>
      </c>
      <c r="E95" s="25">
        <f>E96</f>
        <v>200000</v>
      </c>
      <c r="F95" s="25">
        <f>F96</f>
        <v>200000</v>
      </c>
      <c r="G95" s="2">
        <f t="shared" ref="G95:N95" si="80">G96</f>
        <v>240000</v>
      </c>
      <c r="H95" s="2">
        <f t="shared" si="80"/>
        <v>0</v>
      </c>
      <c r="I95" s="2">
        <f>I96</f>
        <v>240000</v>
      </c>
      <c r="J95" s="2">
        <f>J96</f>
        <v>240000</v>
      </c>
      <c r="K95" s="2">
        <f t="shared" si="80"/>
        <v>440000</v>
      </c>
      <c r="L95" s="2">
        <f t="shared" si="80"/>
        <v>0</v>
      </c>
      <c r="M95" s="2">
        <f t="shared" si="80"/>
        <v>440000</v>
      </c>
      <c r="N95" s="2">
        <f t="shared" si="80"/>
        <v>440000</v>
      </c>
    </row>
    <row r="96" spans="1:14" ht="38.25" customHeight="1" x14ac:dyDescent="0.2">
      <c r="A96" s="26">
        <v>31030000</v>
      </c>
      <c r="B96" s="29" t="s">
        <v>76</v>
      </c>
      <c r="C96" s="27">
        <f>D96+E96</f>
        <v>200000</v>
      </c>
      <c r="D96" s="27">
        <v>0</v>
      </c>
      <c r="E96" s="27">
        <v>200000</v>
      </c>
      <c r="F96" s="27">
        <v>200000</v>
      </c>
      <c r="G96" s="1">
        <f>H938+I96</f>
        <v>240000</v>
      </c>
      <c r="H96" s="1"/>
      <c r="I96" s="1">
        <v>240000</v>
      </c>
      <c r="J96" s="1">
        <v>240000</v>
      </c>
      <c r="K96" s="1">
        <f t="shared" si="66"/>
        <v>440000</v>
      </c>
      <c r="L96" s="1">
        <f t="shared" si="67"/>
        <v>0</v>
      </c>
      <c r="M96" s="1">
        <f t="shared" si="68"/>
        <v>440000</v>
      </c>
      <c r="N96" s="1">
        <f t="shared" si="69"/>
        <v>440000</v>
      </c>
    </row>
    <row r="97" spans="1:14" ht="27" customHeight="1" x14ac:dyDescent="0.2">
      <c r="A97" s="24">
        <v>33000000</v>
      </c>
      <c r="B97" s="45" t="s">
        <v>77</v>
      </c>
      <c r="C97" s="25">
        <f>C98</f>
        <v>1343200</v>
      </c>
      <c r="D97" s="25">
        <f t="shared" ref="D97:F97" si="81">D98</f>
        <v>0</v>
      </c>
      <c r="E97" s="25">
        <f t="shared" si="81"/>
        <v>1343200</v>
      </c>
      <c r="F97" s="25">
        <f t="shared" si="81"/>
        <v>1343200</v>
      </c>
      <c r="G97" s="2">
        <f t="shared" ref="G97:N97" si="82">G98</f>
        <v>720000</v>
      </c>
      <c r="H97" s="2">
        <f t="shared" si="82"/>
        <v>0</v>
      </c>
      <c r="I97" s="2">
        <f t="shared" si="82"/>
        <v>720000</v>
      </c>
      <c r="J97" s="2">
        <f t="shared" si="82"/>
        <v>720000</v>
      </c>
      <c r="K97" s="2">
        <f t="shared" si="82"/>
        <v>2063200</v>
      </c>
      <c r="L97" s="2">
        <f t="shared" si="82"/>
        <v>0</v>
      </c>
      <c r="M97" s="2">
        <f t="shared" si="82"/>
        <v>2063200</v>
      </c>
      <c r="N97" s="2">
        <f t="shared" si="82"/>
        <v>2063200</v>
      </c>
    </row>
    <row r="98" spans="1:14" x14ac:dyDescent="0.2">
      <c r="A98" s="24">
        <v>33010000</v>
      </c>
      <c r="B98" s="45" t="s">
        <v>78</v>
      </c>
      <c r="C98" s="25">
        <f>C99+C100</f>
        <v>1343200</v>
      </c>
      <c r="D98" s="25">
        <v>0</v>
      </c>
      <c r="E98" s="25">
        <f>E99+E100</f>
        <v>1343200</v>
      </c>
      <c r="F98" s="25">
        <f>F99+F100</f>
        <v>1343200</v>
      </c>
      <c r="G98" s="2">
        <f t="shared" ref="G98:N98" si="83">G99+G100</f>
        <v>720000</v>
      </c>
      <c r="H98" s="2">
        <f t="shared" si="83"/>
        <v>0</v>
      </c>
      <c r="I98" s="2">
        <f t="shared" si="83"/>
        <v>720000</v>
      </c>
      <c r="J98" s="2">
        <f t="shared" si="83"/>
        <v>720000</v>
      </c>
      <c r="K98" s="2">
        <f t="shared" si="83"/>
        <v>2063200</v>
      </c>
      <c r="L98" s="2">
        <f t="shared" si="83"/>
        <v>0</v>
      </c>
      <c r="M98" s="2">
        <f t="shared" si="83"/>
        <v>2063200</v>
      </c>
      <c r="N98" s="2">
        <f t="shared" si="83"/>
        <v>2063200</v>
      </c>
    </row>
    <row r="99" spans="1:14" ht="83.25" hidden="1" customHeight="1" x14ac:dyDescent="0.2">
      <c r="A99" s="26">
        <v>33010100</v>
      </c>
      <c r="B99" s="29" t="s">
        <v>79</v>
      </c>
      <c r="C99" s="27">
        <f t="shared" ref="C99" si="84">D99+E99</f>
        <v>12400</v>
      </c>
      <c r="D99" s="27">
        <v>0</v>
      </c>
      <c r="E99" s="27">
        <v>12400</v>
      </c>
      <c r="F99" s="27">
        <v>12400</v>
      </c>
      <c r="G99" s="6">
        <f t="shared" si="77"/>
        <v>0</v>
      </c>
      <c r="H99" s="6"/>
      <c r="I99" s="6"/>
      <c r="J99" s="6"/>
      <c r="K99" s="6">
        <f t="shared" si="66"/>
        <v>12400</v>
      </c>
      <c r="L99" s="6">
        <f t="shared" si="67"/>
        <v>0</v>
      </c>
      <c r="M99" s="6">
        <f t="shared" si="68"/>
        <v>12400</v>
      </c>
      <c r="N99" s="6">
        <f t="shared" si="69"/>
        <v>12400</v>
      </c>
    </row>
    <row r="100" spans="1:14" ht="82.5" customHeight="1" x14ac:dyDescent="0.2">
      <c r="A100" s="26">
        <v>33010500</v>
      </c>
      <c r="B100" s="29" t="s">
        <v>80</v>
      </c>
      <c r="C100" s="28">
        <f>D100+E100</f>
        <v>1330800</v>
      </c>
      <c r="D100" s="28">
        <v>0</v>
      </c>
      <c r="E100" s="28">
        <v>1330800</v>
      </c>
      <c r="F100" s="28">
        <v>1330800</v>
      </c>
      <c r="G100" s="49">
        <f>H100+I100</f>
        <v>720000</v>
      </c>
      <c r="H100" s="1"/>
      <c r="I100" s="49">
        <v>720000</v>
      </c>
      <c r="J100" s="49">
        <v>720000</v>
      </c>
      <c r="K100" s="1">
        <f t="shared" si="66"/>
        <v>2050800</v>
      </c>
      <c r="L100" s="1">
        <f t="shared" si="67"/>
        <v>0</v>
      </c>
      <c r="M100" s="1">
        <f>E100+I100</f>
        <v>2050800</v>
      </c>
      <c r="N100" s="1">
        <f>F100+J100</f>
        <v>2050800</v>
      </c>
    </row>
    <row r="101" spans="1:14" ht="19.5" hidden="1" customHeight="1" x14ac:dyDescent="0.2">
      <c r="A101" s="24">
        <v>50000000</v>
      </c>
      <c r="B101" s="45" t="s">
        <v>81</v>
      </c>
      <c r="C101" s="25">
        <f>C102</f>
        <v>10000</v>
      </c>
      <c r="D101" s="25">
        <v>0</v>
      </c>
      <c r="E101" s="25">
        <f>E102</f>
        <v>10000</v>
      </c>
      <c r="F101" s="25">
        <v>0</v>
      </c>
      <c r="G101" s="2">
        <f t="shared" ref="G101:N101" si="85">G102</f>
        <v>0</v>
      </c>
      <c r="H101" s="2">
        <v>0</v>
      </c>
      <c r="I101" s="2"/>
      <c r="J101" s="2"/>
      <c r="K101" s="2">
        <f t="shared" si="85"/>
        <v>10000</v>
      </c>
      <c r="L101" s="2">
        <f t="shared" si="85"/>
        <v>0</v>
      </c>
      <c r="M101" s="2">
        <f t="shared" si="85"/>
        <v>10000</v>
      </c>
      <c r="N101" s="2">
        <f t="shared" si="85"/>
        <v>0</v>
      </c>
    </row>
    <row r="102" spans="1:14" ht="0.75" customHeight="1" x14ac:dyDescent="0.2">
      <c r="A102" s="26">
        <v>50110000</v>
      </c>
      <c r="B102" s="29" t="s">
        <v>82</v>
      </c>
      <c r="C102" s="27">
        <f t="shared" ref="C102" si="86">D102+E102</f>
        <v>10000</v>
      </c>
      <c r="D102" s="27">
        <v>0</v>
      </c>
      <c r="E102" s="27">
        <v>10000</v>
      </c>
      <c r="F102" s="27">
        <v>0</v>
      </c>
      <c r="G102" s="50">
        <f t="shared" si="77"/>
        <v>0</v>
      </c>
      <c r="H102" s="50">
        <v>0</v>
      </c>
      <c r="I102" s="50"/>
      <c r="J102" s="50"/>
      <c r="K102" s="1">
        <f t="shared" si="66"/>
        <v>10000</v>
      </c>
      <c r="L102" s="1">
        <f t="shared" si="67"/>
        <v>0</v>
      </c>
      <c r="M102" s="1">
        <f t="shared" si="68"/>
        <v>10000</v>
      </c>
      <c r="N102" s="1">
        <f t="shared" si="69"/>
        <v>0</v>
      </c>
    </row>
    <row r="103" spans="1:14" ht="27.75" customHeight="1" x14ac:dyDescent="0.2">
      <c r="A103" s="24"/>
      <c r="B103" s="45" t="s">
        <v>83</v>
      </c>
      <c r="C103" s="25">
        <f>C15+C65+C94+C101</f>
        <v>302462593</v>
      </c>
      <c r="D103" s="25">
        <f>D15+D65+D94+D101</f>
        <v>295046448</v>
      </c>
      <c r="E103" s="25">
        <f t="shared" ref="E103:F103" si="87">E15+E65+E94+E101</f>
        <v>7416145</v>
      </c>
      <c r="F103" s="25">
        <f t="shared" si="87"/>
        <v>1543200</v>
      </c>
      <c r="G103" s="2">
        <f t="shared" ref="G103:N103" si="88">G15+G65+G94+G101</f>
        <v>5571791</v>
      </c>
      <c r="H103" s="2">
        <f t="shared" si="88"/>
        <v>4611791</v>
      </c>
      <c r="I103" s="2">
        <f t="shared" si="88"/>
        <v>960000</v>
      </c>
      <c r="J103" s="2">
        <f t="shared" si="88"/>
        <v>960000</v>
      </c>
      <c r="K103" s="2">
        <f t="shared" si="88"/>
        <v>308034384</v>
      </c>
      <c r="L103" s="2">
        <f t="shared" si="88"/>
        <v>299658239</v>
      </c>
      <c r="M103" s="2">
        <f t="shared" si="88"/>
        <v>8376145</v>
      </c>
      <c r="N103" s="2">
        <f t="shared" si="88"/>
        <v>2503200</v>
      </c>
    </row>
    <row r="104" spans="1:14" ht="19.5" hidden="1" customHeight="1" x14ac:dyDescent="0.2">
      <c r="A104" s="24">
        <v>40000000</v>
      </c>
      <c r="B104" s="45" t="s">
        <v>84</v>
      </c>
      <c r="C104" s="25">
        <f>C105</f>
        <v>175236931.56</v>
      </c>
      <c r="D104" s="25">
        <f>D105</f>
        <v>173297131.56</v>
      </c>
      <c r="E104" s="25">
        <f>E105</f>
        <v>1939800</v>
      </c>
      <c r="F104" s="25">
        <v>0</v>
      </c>
      <c r="G104" s="2">
        <f>G105</f>
        <v>0</v>
      </c>
      <c r="H104" s="2">
        <f>H105</f>
        <v>0</v>
      </c>
      <c r="I104" s="2">
        <f t="shared" ref="I104:N104" si="89">I105</f>
        <v>0</v>
      </c>
      <c r="J104" s="2">
        <f t="shared" si="89"/>
        <v>0</v>
      </c>
      <c r="K104" s="43">
        <f>K105</f>
        <v>175236931.56</v>
      </c>
      <c r="L104" s="43">
        <f t="shared" si="89"/>
        <v>173297131.56</v>
      </c>
      <c r="M104" s="2">
        <f t="shared" si="89"/>
        <v>1939800</v>
      </c>
      <c r="N104" s="2">
        <f t="shared" si="89"/>
        <v>0</v>
      </c>
    </row>
    <row r="105" spans="1:14" ht="19.5" hidden="1" customHeight="1" x14ac:dyDescent="0.2">
      <c r="A105" s="24">
        <v>41000000</v>
      </c>
      <c r="B105" s="45" t="s">
        <v>85</v>
      </c>
      <c r="C105" s="25">
        <f>C106+C109+C116</f>
        <v>175236931.56</v>
      </c>
      <c r="D105" s="25">
        <f>D106+D109+D116</f>
        <v>173297131.56</v>
      </c>
      <c r="E105" s="25">
        <f>E106+E109+E116</f>
        <v>1939800</v>
      </c>
      <c r="F105" s="25">
        <v>0</v>
      </c>
      <c r="G105" s="2">
        <f>G106+G109+G116</f>
        <v>0</v>
      </c>
      <c r="H105" s="2">
        <f>H106+H109+H116</f>
        <v>0</v>
      </c>
      <c r="I105" s="2">
        <f t="shared" ref="I105:N105" si="90">I106+I109+I116</f>
        <v>0</v>
      </c>
      <c r="J105" s="2">
        <f t="shared" si="90"/>
        <v>0</v>
      </c>
      <c r="K105" s="43">
        <f>K106+K109+K116</f>
        <v>175236931.56</v>
      </c>
      <c r="L105" s="43">
        <f t="shared" si="90"/>
        <v>173297131.56</v>
      </c>
      <c r="M105" s="2">
        <f t="shared" si="90"/>
        <v>1939800</v>
      </c>
      <c r="N105" s="2">
        <f t="shared" si="90"/>
        <v>0</v>
      </c>
    </row>
    <row r="106" spans="1:14" ht="26.25" hidden="1" customHeight="1" x14ac:dyDescent="0.2">
      <c r="A106" s="24">
        <v>41020000</v>
      </c>
      <c r="B106" s="45" t="s">
        <v>86</v>
      </c>
      <c r="C106" s="25">
        <f>C107+C108</f>
        <v>41132200</v>
      </c>
      <c r="D106" s="25">
        <f>D107+D108</f>
        <v>41132200</v>
      </c>
      <c r="E106" s="25">
        <v>0</v>
      </c>
      <c r="F106" s="25">
        <v>0</v>
      </c>
      <c r="G106" s="2">
        <f>G107+G108</f>
        <v>0</v>
      </c>
      <c r="H106" s="2">
        <f>H107+H108</f>
        <v>0</v>
      </c>
      <c r="I106" s="2"/>
      <c r="J106" s="2"/>
      <c r="K106" s="2">
        <f>K107+K108</f>
        <v>41132200</v>
      </c>
      <c r="L106" s="2">
        <f>L107+L108</f>
        <v>41132200</v>
      </c>
      <c r="M106" s="2">
        <f t="shared" ref="M106:N106" si="91">M107</f>
        <v>0</v>
      </c>
      <c r="N106" s="2">
        <f t="shared" si="91"/>
        <v>0</v>
      </c>
    </row>
    <row r="107" spans="1:14" hidden="1" x14ac:dyDescent="0.2">
      <c r="A107" s="26">
        <v>41020100</v>
      </c>
      <c r="B107" s="29" t="s">
        <v>87</v>
      </c>
      <c r="C107" s="27">
        <f t="shared" ref="C107:C127" si="92">D107+E107</f>
        <v>41132200</v>
      </c>
      <c r="D107" s="27">
        <v>41132200</v>
      </c>
      <c r="E107" s="27">
        <v>0</v>
      </c>
      <c r="F107" s="27">
        <v>0</v>
      </c>
      <c r="G107" s="1">
        <f t="shared" si="77"/>
        <v>0</v>
      </c>
      <c r="H107" s="1">
        <v>0</v>
      </c>
      <c r="I107" s="1"/>
      <c r="J107" s="1"/>
      <c r="K107" s="1">
        <f t="shared" si="66"/>
        <v>41132200</v>
      </c>
      <c r="L107" s="1">
        <f t="shared" si="67"/>
        <v>41132200</v>
      </c>
      <c r="M107" s="1">
        <f t="shared" si="68"/>
        <v>0</v>
      </c>
      <c r="N107" s="1">
        <f>F107+J107</f>
        <v>0</v>
      </c>
    </row>
    <row r="108" spans="1:14" ht="126.75" hidden="1" customHeight="1" x14ac:dyDescent="0.2">
      <c r="A108" s="26">
        <v>41021400</v>
      </c>
      <c r="B108" s="29" t="s">
        <v>109</v>
      </c>
      <c r="C108" s="27">
        <f t="shared" si="92"/>
        <v>0</v>
      </c>
      <c r="D108" s="27">
        <v>0</v>
      </c>
      <c r="E108" s="27">
        <v>0</v>
      </c>
      <c r="F108" s="27">
        <v>0</v>
      </c>
      <c r="G108" s="6">
        <f t="shared" si="77"/>
        <v>0</v>
      </c>
      <c r="H108" s="1">
        <v>0</v>
      </c>
      <c r="I108" s="1"/>
      <c r="J108" s="1"/>
      <c r="K108" s="6">
        <f t="shared" ref="K108" si="93">L108+M108</f>
        <v>0</v>
      </c>
      <c r="L108" s="1">
        <f t="shared" ref="L108" si="94">D108+H108</f>
        <v>0</v>
      </c>
      <c r="M108" s="1">
        <f t="shared" ref="M108" si="95">E108+I108</f>
        <v>0</v>
      </c>
      <c r="N108" s="1">
        <f>F108+J108</f>
        <v>0</v>
      </c>
    </row>
    <row r="109" spans="1:14" ht="26.25" hidden="1" customHeight="1" x14ac:dyDescent="0.2">
      <c r="A109" s="24">
        <v>41030000</v>
      </c>
      <c r="B109" s="45" t="s">
        <v>97</v>
      </c>
      <c r="C109" s="25">
        <f>C111+C112+C113+C110+C114+C115</f>
        <v>125073800</v>
      </c>
      <c r="D109" s="25">
        <f t="shared" ref="D109:N109" si="96">D111+D112+D113+D110+D114+D115</f>
        <v>123134000</v>
      </c>
      <c r="E109" s="25">
        <f t="shared" si="96"/>
        <v>1939800</v>
      </c>
      <c r="F109" s="25">
        <f t="shared" si="96"/>
        <v>0</v>
      </c>
      <c r="G109" s="2">
        <f t="shared" si="96"/>
        <v>0</v>
      </c>
      <c r="H109" s="2">
        <f t="shared" si="96"/>
        <v>0</v>
      </c>
      <c r="I109" s="2">
        <f t="shared" si="96"/>
        <v>0</v>
      </c>
      <c r="J109" s="2">
        <f t="shared" si="96"/>
        <v>0</v>
      </c>
      <c r="K109" s="25">
        <f t="shared" si="96"/>
        <v>125073800</v>
      </c>
      <c r="L109" s="25">
        <f t="shared" si="96"/>
        <v>123134000</v>
      </c>
      <c r="M109" s="25">
        <f t="shared" si="96"/>
        <v>1939800</v>
      </c>
      <c r="N109" s="25">
        <f t="shared" si="96"/>
        <v>0</v>
      </c>
    </row>
    <row r="110" spans="1:14" ht="58.5" hidden="1" customHeight="1" x14ac:dyDescent="0.2">
      <c r="A110" s="26">
        <v>41031100</v>
      </c>
      <c r="B110" s="29" t="s">
        <v>133</v>
      </c>
      <c r="C110" s="27">
        <f t="shared" ref="C110" si="97">D110+E110</f>
        <v>3630600</v>
      </c>
      <c r="D110" s="27">
        <v>3630600</v>
      </c>
      <c r="E110" s="27">
        <v>0</v>
      </c>
      <c r="F110" s="27">
        <v>0</v>
      </c>
      <c r="G110" s="1">
        <f t="shared" ref="G110" si="98">H110+I110</f>
        <v>0</v>
      </c>
      <c r="H110" s="1">
        <v>0</v>
      </c>
      <c r="I110" s="1"/>
      <c r="J110" s="1"/>
      <c r="K110" s="1">
        <f t="shared" ref="K110" si="99">C110+G110</f>
        <v>3630600</v>
      </c>
      <c r="L110" s="1">
        <f t="shared" ref="L110" si="100">D110+H110</f>
        <v>3630600</v>
      </c>
      <c r="M110" s="1">
        <f t="shared" ref="M110" si="101">E110+I110</f>
        <v>0</v>
      </c>
      <c r="N110" s="1">
        <f t="shared" ref="N110" si="102">F110+J110</f>
        <v>0</v>
      </c>
    </row>
    <row r="111" spans="1:14" ht="25.5" hidden="1" x14ac:dyDescent="0.2">
      <c r="A111" s="26">
        <v>41033900</v>
      </c>
      <c r="B111" s="29" t="s">
        <v>98</v>
      </c>
      <c r="C111" s="27">
        <f t="shared" si="92"/>
        <v>106224600</v>
      </c>
      <c r="D111" s="27">
        <v>105132200</v>
      </c>
      <c r="E111" s="27">
        <v>1092400</v>
      </c>
      <c r="F111" s="27">
        <v>0</v>
      </c>
      <c r="G111" s="6">
        <f t="shared" si="77"/>
        <v>0</v>
      </c>
      <c r="H111" s="6"/>
      <c r="I111" s="6">
        <v>0</v>
      </c>
      <c r="J111" s="6"/>
      <c r="K111" s="6">
        <f t="shared" si="66"/>
        <v>106224600</v>
      </c>
      <c r="L111" s="6">
        <f t="shared" si="67"/>
        <v>105132200</v>
      </c>
      <c r="M111" s="6">
        <f t="shared" si="68"/>
        <v>1092400</v>
      </c>
      <c r="N111" s="6">
        <f t="shared" si="69"/>
        <v>0</v>
      </c>
    </row>
    <row r="112" spans="1:14" ht="55.5" hidden="1" customHeight="1" x14ac:dyDescent="0.2">
      <c r="A112" s="26">
        <v>41035400</v>
      </c>
      <c r="B112" s="29" t="s">
        <v>123</v>
      </c>
      <c r="C112" s="27">
        <f t="shared" ref="C112:C115" si="103">D112+E112</f>
        <v>351400</v>
      </c>
      <c r="D112" s="27">
        <v>218600</v>
      </c>
      <c r="E112" s="27">
        <v>132800</v>
      </c>
      <c r="F112" s="27">
        <v>0</v>
      </c>
      <c r="G112" s="6">
        <f t="shared" ref="G112" si="104">H112+I112</f>
        <v>0</v>
      </c>
      <c r="H112" s="6">
        <v>0</v>
      </c>
      <c r="I112" s="6">
        <v>0</v>
      </c>
      <c r="J112" s="6"/>
      <c r="K112" s="6">
        <f t="shared" ref="K112" si="105">C112+G112</f>
        <v>351400</v>
      </c>
      <c r="L112" s="6">
        <f t="shared" ref="L112" si="106">D112+H112</f>
        <v>218600</v>
      </c>
      <c r="M112" s="6">
        <f t="shared" ref="M112" si="107">E112+I112</f>
        <v>132800</v>
      </c>
      <c r="N112" s="6">
        <f t="shared" ref="N112" si="108">F112+J112</f>
        <v>0</v>
      </c>
    </row>
    <row r="113" spans="1:14" ht="78.75" hidden="1" customHeight="1" x14ac:dyDescent="0.2">
      <c r="A113" s="26">
        <v>41036000</v>
      </c>
      <c r="B113" s="29" t="s">
        <v>124</v>
      </c>
      <c r="C113" s="27">
        <f t="shared" si="103"/>
        <v>1859700</v>
      </c>
      <c r="D113" s="27">
        <v>1859700</v>
      </c>
      <c r="E113" s="27"/>
      <c r="F113" s="27"/>
      <c r="G113" s="1">
        <f t="shared" ref="G113:G115" si="109">H113+I113</f>
        <v>0</v>
      </c>
      <c r="H113" s="1">
        <v>0</v>
      </c>
      <c r="I113" s="1"/>
      <c r="J113" s="1"/>
      <c r="K113" s="1">
        <f t="shared" ref="K113:K114" si="110">C113+G113</f>
        <v>1859700</v>
      </c>
      <c r="L113" s="1">
        <f t="shared" ref="L113:L114" si="111">D113+H113</f>
        <v>1859700</v>
      </c>
      <c r="M113" s="1">
        <f t="shared" ref="M113" si="112">E113+I113</f>
        <v>0</v>
      </c>
      <c r="N113" s="1">
        <f t="shared" ref="N113" si="113">F113+J113</f>
        <v>0</v>
      </c>
    </row>
    <row r="114" spans="1:14" ht="53.25" hidden="1" customHeight="1" x14ac:dyDescent="0.2">
      <c r="A114" s="26">
        <v>41036300</v>
      </c>
      <c r="B114" s="29" t="s">
        <v>125</v>
      </c>
      <c r="C114" s="27">
        <f t="shared" si="103"/>
        <v>12292900</v>
      </c>
      <c r="D114" s="27">
        <v>12292900</v>
      </c>
      <c r="E114" s="32"/>
      <c r="F114" s="32"/>
      <c r="G114" s="1">
        <f t="shared" si="109"/>
        <v>0</v>
      </c>
      <c r="H114" s="1">
        <v>0</v>
      </c>
      <c r="I114" s="1">
        <v>0</v>
      </c>
      <c r="J114" s="1"/>
      <c r="K114" s="1">
        <f t="shared" si="110"/>
        <v>12292900</v>
      </c>
      <c r="L114" s="1">
        <f t="shared" si="111"/>
        <v>12292900</v>
      </c>
      <c r="M114" s="1">
        <f t="shared" ref="M114" si="114">E114+I114</f>
        <v>0</v>
      </c>
      <c r="N114" s="1">
        <f t="shared" ref="N114" si="115">F114+J114</f>
        <v>0</v>
      </c>
    </row>
    <row r="115" spans="1:14" ht="81.75" hidden="1" customHeight="1" x14ac:dyDescent="0.2">
      <c r="A115" s="26">
        <v>41037400</v>
      </c>
      <c r="B115" s="29" t="s">
        <v>134</v>
      </c>
      <c r="C115" s="27">
        <f t="shared" si="103"/>
        <v>714600</v>
      </c>
      <c r="D115" s="27"/>
      <c r="E115" s="32">
        <v>714600</v>
      </c>
      <c r="F115" s="32"/>
      <c r="G115" s="6">
        <f t="shared" si="109"/>
        <v>0</v>
      </c>
      <c r="H115" s="6"/>
      <c r="I115" s="6">
        <v>0</v>
      </c>
      <c r="J115" s="6"/>
      <c r="K115" s="6">
        <f t="shared" ref="K115" si="116">C115+G115</f>
        <v>714600</v>
      </c>
      <c r="L115" s="6">
        <f t="shared" ref="L115" si="117">D115+H115</f>
        <v>0</v>
      </c>
      <c r="M115" s="6">
        <f t="shared" ref="M115" si="118">E115+I115</f>
        <v>714600</v>
      </c>
      <c r="N115" s="6">
        <f t="shared" ref="N115" si="119">F115+J115</f>
        <v>0</v>
      </c>
    </row>
    <row r="116" spans="1:14" ht="25.5" hidden="1" x14ac:dyDescent="0.2">
      <c r="A116" s="24">
        <v>41050000</v>
      </c>
      <c r="B116" s="45" t="s">
        <v>94</v>
      </c>
      <c r="C116" s="25">
        <f>C123+C125+C118+C119+C120+C122+C117+C121+C127+C126+C124</f>
        <v>9030931.5599999987</v>
      </c>
      <c r="D116" s="25">
        <f t="shared" ref="D116:N116" si="120">D123+D125+D118+D119+D120+D122+D117+D121+D127+D126+D124</f>
        <v>9030931.5599999987</v>
      </c>
      <c r="E116" s="25">
        <f t="shared" si="120"/>
        <v>0</v>
      </c>
      <c r="F116" s="25">
        <f t="shared" si="120"/>
        <v>0</v>
      </c>
      <c r="G116" s="2">
        <f t="shared" si="120"/>
        <v>0</v>
      </c>
      <c r="H116" s="2">
        <f t="shared" si="120"/>
        <v>0</v>
      </c>
      <c r="I116" s="2">
        <f t="shared" si="120"/>
        <v>0</v>
      </c>
      <c r="J116" s="2">
        <f t="shared" si="120"/>
        <v>0</v>
      </c>
      <c r="K116" s="44">
        <f t="shared" si="120"/>
        <v>9030931.5599999987</v>
      </c>
      <c r="L116" s="44">
        <f t="shared" si="120"/>
        <v>9030931.5599999987</v>
      </c>
      <c r="M116" s="25">
        <f t="shared" si="120"/>
        <v>0</v>
      </c>
      <c r="N116" s="25">
        <f t="shared" si="120"/>
        <v>0</v>
      </c>
    </row>
    <row r="117" spans="1:14" ht="382.5" hidden="1" x14ac:dyDescent="0.2">
      <c r="A117" s="26">
        <v>41050400</v>
      </c>
      <c r="B117" s="29" t="s">
        <v>117</v>
      </c>
      <c r="C117" s="32">
        <f t="shared" si="92"/>
        <v>0</v>
      </c>
      <c r="D117" s="32">
        <v>0</v>
      </c>
      <c r="E117" s="25"/>
      <c r="F117" s="27"/>
      <c r="G117" s="6">
        <f t="shared" ref="G117" si="121">H117+I117</f>
        <v>0</v>
      </c>
      <c r="H117" s="6"/>
      <c r="I117" s="2"/>
      <c r="J117" s="2"/>
      <c r="K117" s="15">
        <f t="shared" ref="K117" si="122">C117+G117</f>
        <v>0</v>
      </c>
      <c r="L117" s="15">
        <f t="shared" ref="L117" si="123">D117+H117</f>
        <v>0</v>
      </c>
      <c r="M117" s="6">
        <f t="shared" ref="M117" si="124">E117+I117</f>
        <v>0</v>
      </c>
      <c r="N117" s="6">
        <f t="shared" ref="N117" si="125">F117+J117</f>
        <v>0</v>
      </c>
    </row>
    <row r="118" spans="1:14" ht="51" hidden="1" x14ac:dyDescent="0.2">
      <c r="A118" s="26">
        <v>41051000</v>
      </c>
      <c r="B118" s="29" t="s">
        <v>99</v>
      </c>
      <c r="C118" s="27">
        <f t="shared" si="92"/>
        <v>2150814</v>
      </c>
      <c r="D118" s="27">
        <v>2150814</v>
      </c>
      <c r="E118" s="27">
        <v>0</v>
      </c>
      <c r="F118" s="27">
        <v>0</v>
      </c>
      <c r="G118" s="6">
        <f t="shared" si="77"/>
        <v>0</v>
      </c>
      <c r="H118" s="51">
        <v>0</v>
      </c>
      <c r="I118" s="51"/>
      <c r="J118" s="51"/>
      <c r="K118" s="6">
        <f t="shared" si="66"/>
        <v>2150814</v>
      </c>
      <c r="L118" s="6">
        <f t="shared" si="67"/>
        <v>2150814</v>
      </c>
      <c r="M118" s="6">
        <f t="shared" si="68"/>
        <v>0</v>
      </c>
      <c r="N118" s="6">
        <f t="shared" si="69"/>
        <v>0</v>
      </c>
    </row>
    <row r="119" spans="1:14" ht="54" hidden="1" customHeight="1" x14ac:dyDescent="0.2">
      <c r="A119" s="26">
        <v>41051100</v>
      </c>
      <c r="B119" s="29" t="s">
        <v>112</v>
      </c>
      <c r="C119" s="27">
        <f t="shared" ref="C119:C122" si="126">D119+E119</f>
        <v>0</v>
      </c>
      <c r="D119" s="27">
        <v>0</v>
      </c>
      <c r="E119" s="27">
        <v>0</v>
      </c>
      <c r="F119" s="27">
        <v>0</v>
      </c>
      <c r="G119" s="6">
        <f t="shared" ref="G119:G122" si="127">H119+I119</f>
        <v>0</v>
      </c>
      <c r="H119" s="51"/>
      <c r="I119" s="51"/>
      <c r="J119" s="51"/>
      <c r="K119" s="6">
        <f t="shared" ref="K119:K122" si="128">C119+G119</f>
        <v>0</v>
      </c>
      <c r="L119" s="6">
        <f t="shared" ref="L119:L122" si="129">D119+H119</f>
        <v>0</v>
      </c>
      <c r="M119" s="6">
        <f t="shared" ref="M119:M122" si="130">E119+I119</f>
        <v>0</v>
      </c>
      <c r="N119" s="6">
        <f t="shared" ref="N119:N122" si="131">F119+J119</f>
        <v>0</v>
      </c>
    </row>
    <row r="120" spans="1:14" ht="69" hidden="1" customHeight="1" x14ac:dyDescent="0.2">
      <c r="A120" s="31">
        <v>41051200</v>
      </c>
      <c r="B120" s="29" t="s">
        <v>115</v>
      </c>
      <c r="C120" s="27">
        <f t="shared" si="126"/>
        <v>0</v>
      </c>
      <c r="D120" s="27">
        <v>0</v>
      </c>
      <c r="E120" s="27">
        <v>0</v>
      </c>
      <c r="F120" s="27">
        <v>0</v>
      </c>
      <c r="G120" s="1">
        <f t="shared" si="127"/>
        <v>0</v>
      </c>
      <c r="H120" s="1"/>
      <c r="I120" s="1"/>
      <c r="J120" s="1"/>
      <c r="K120" s="1">
        <f t="shared" si="128"/>
        <v>0</v>
      </c>
      <c r="L120" s="1">
        <f t="shared" si="129"/>
        <v>0</v>
      </c>
      <c r="M120" s="1">
        <f t="shared" si="130"/>
        <v>0</v>
      </c>
      <c r="N120" s="1">
        <f t="shared" si="131"/>
        <v>0</v>
      </c>
    </row>
    <row r="121" spans="1:14" ht="60" hidden="1" customHeight="1" x14ac:dyDescent="0.2">
      <c r="A121" s="33">
        <v>41051400</v>
      </c>
      <c r="B121" s="46" t="s">
        <v>119</v>
      </c>
      <c r="C121" s="27">
        <f t="shared" si="126"/>
        <v>0</v>
      </c>
      <c r="D121" s="27">
        <v>0</v>
      </c>
      <c r="E121" s="27"/>
      <c r="F121" s="27"/>
      <c r="G121" s="1">
        <f t="shared" si="127"/>
        <v>0</v>
      </c>
      <c r="H121" s="1"/>
      <c r="I121" s="1"/>
      <c r="J121" s="1"/>
      <c r="K121" s="1">
        <f t="shared" si="128"/>
        <v>0</v>
      </c>
      <c r="L121" s="1">
        <f t="shared" si="129"/>
        <v>0</v>
      </c>
      <c r="M121" s="1">
        <f t="shared" si="130"/>
        <v>0</v>
      </c>
      <c r="N121" s="1">
        <f t="shared" si="131"/>
        <v>0</v>
      </c>
    </row>
    <row r="122" spans="1:14" ht="0.75" hidden="1" customHeight="1" x14ac:dyDescent="0.2">
      <c r="A122" s="31">
        <v>41051700</v>
      </c>
      <c r="B122" s="29" t="s">
        <v>116</v>
      </c>
      <c r="C122" s="27">
        <f t="shared" si="126"/>
        <v>0</v>
      </c>
      <c r="D122" s="27">
        <v>0</v>
      </c>
      <c r="E122" s="27">
        <v>0</v>
      </c>
      <c r="F122" s="27">
        <v>0</v>
      </c>
      <c r="G122" s="1">
        <f t="shared" si="127"/>
        <v>0</v>
      </c>
      <c r="H122" s="1"/>
      <c r="I122" s="1"/>
      <c r="J122" s="1"/>
      <c r="K122" s="1">
        <f t="shared" si="128"/>
        <v>0</v>
      </c>
      <c r="L122" s="1">
        <f t="shared" si="129"/>
        <v>0</v>
      </c>
      <c r="M122" s="1">
        <f t="shared" si="130"/>
        <v>0</v>
      </c>
      <c r="N122" s="1">
        <f t="shared" si="131"/>
        <v>0</v>
      </c>
    </row>
    <row r="123" spans="1:14" ht="19.5" hidden="1" customHeight="1" x14ac:dyDescent="0.2">
      <c r="A123" s="26">
        <v>41053900</v>
      </c>
      <c r="B123" s="29" t="s">
        <v>95</v>
      </c>
      <c r="C123" s="27">
        <f t="shared" si="92"/>
        <v>382499</v>
      </c>
      <c r="D123" s="27">
        <v>382499</v>
      </c>
      <c r="E123" s="27">
        <v>0</v>
      </c>
      <c r="F123" s="27">
        <v>0</v>
      </c>
      <c r="G123" s="1">
        <f>H123+I123</f>
        <v>0</v>
      </c>
      <c r="H123" s="52">
        <v>0</v>
      </c>
      <c r="I123" s="52"/>
      <c r="J123" s="52"/>
      <c r="K123" s="1">
        <f>C123+G123</f>
        <v>382499</v>
      </c>
      <c r="L123" s="1">
        <f t="shared" si="67"/>
        <v>382499</v>
      </c>
      <c r="M123" s="1">
        <f t="shared" si="68"/>
        <v>0</v>
      </c>
      <c r="N123" s="1">
        <f t="shared" si="69"/>
        <v>0</v>
      </c>
    </row>
    <row r="124" spans="1:14" ht="51" hidden="1" customHeight="1" x14ac:dyDescent="0.25">
      <c r="A124" s="26">
        <v>41050200</v>
      </c>
      <c r="B124" s="29" t="s">
        <v>131</v>
      </c>
      <c r="C124" s="27">
        <f t="shared" ref="C124" si="132">D124+E124</f>
        <v>6102841.5599999996</v>
      </c>
      <c r="D124" s="27">
        <v>6102841.5599999996</v>
      </c>
      <c r="E124" s="27">
        <v>0</v>
      </c>
      <c r="F124" s="27">
        <v>0</v>
      </c>
      <c r="G124" s="1">
        <f t="shared" ref="G124" si="133">H124+I124</f>
        <v>0</v>
      </c>
      <c r="H124" s="53">
        <v>0</v>
      </c>
      <c r="I124" s="54"/>
      <c r="J124" s="54"/>
      <c r="K124" s="42">
        <f t="shared" ref="K124" si="134">C124+G124</f>
        <v>6102841.5599999996</v>
      </c>
      <c r="L124" s="42">
        <f t="shared" ref="L124" si="135">D124+H124</f>
        <v>6102841.5599999996</v>
      </c>
      <c r="M124" s="1">
        <f t="shared" ref="M124" si="136">E124+I124</f>
        <v>0</v>
      </c>
      <c r="N124" s="1">
        <f t="shared" ref="N124" si="137">F124+J124</f>
        <v>0</v>
      </c>
    </row>
    <row r="125" spans="1:14" ht="71.25" hidden="1" customHeight="1" x14ac:dyDescent="0.25">
      <c r="A125" s="26">
        <v>41055000</v>
      </c>
      <c r="B125" s="29" t="s">
        <v>96</v>
      </c>
      <c r="C125" s="27">
        <f t="shared" si="92"/>
        <v>32000</v>
      </c>
      <c r="D125" s="27">
        <v>32000</v>
      </c>
      <c r="E125" s="27">
        <v>0</v>
      </c>
      <c r="F125" s="27">
        <v>0</v>
      </c>
      <c r="G125" s="1">
        <f t="shared" si="77"/>
        <v>0</v>
      </c>
      <c r="H125" s="53">
        <v>0</v>
      </c>
      <c r="I125" s="54"/>
      <c r="J125" s="54"/>
      <c r="K125" s="1">
        <f t="shared" si="66"/>
        <v>32000</v>
      </c>
      <c r="L125" s="1">
        <f t="shared" si="67"/>
        <v>32000</v>
      </c>
      <c r="M125" s="1">
        <f t="shared" si="68"/>
        <v>0</v>
      </c>
      <c r="N125" s="1">
        <f t="shared" si="69"/>
        <v>0</v>
      </c>
    </row>
    <row r="126" spans="1:14" ht="84" hidden="1" customHeight="1" x14ac:dyDescent="0.25">
      <c r="A126" s="26">
        <v>41057700</v>
      </c>
      <c r="B126" s="29" t="s">
        <v>129</v>
      </c>
      <c r="C126" s="27">
        <f t="shared" si="92"/>
        <v>70272</v>
      </c>
      <c r="D126" s="27">
        <v>70272</v>
      </c>
      <c r="E126" s="27"/>
      <c r="F126" s="27"/>
      <c r="G126" s="1">
        <f t="shared" si="77"/>
        <v>0</v>
      </c>
      <c r="H126" s="53">
        <v>0</v>
      </c>
      <c r="I126" s="54"/>
      <c r="J126" s="54"/>
      <c r="K126" s="1">
        <f t="shared" ref="K126" si="138">C126+G126</f>
        <v>70272</v>
      </c>
      <c r="L126" s="1">
        <f t="shared" ref="L126" si="139">D126+H126</f>
        <v>70272</v>
      </c>
      <c r="M126" s="1">
        <f t="shared" ref="M126" si="140">E126+I126</f>
        <v>0</v>
      </c>
      <c r="N126" s="1">
        <f t="shared" ref="N126" si="141">F126+J126</f>
        <v>0</v>
      </c>
    </row>
    <row r="127" spans="1:14" ht="126.75" hidden="1" customHeight="1" x14ac:dyDescent="0.25">
      <c r="A127" s="26">
        <v>41059300</v>
      </c>
      <c r="B127" s="29" t="s">
        <v>120</v>
      </c>
      <c r="C127" s="28">
        <f t="shared" si="92"/>
        <v>292505</v>
      </c>
      <c r="D127" s="28">
        <v>292505</v>
      </c>
      <c r="E127" s="28"/>
      <c r="F127" s="28"/>
      <c r="G127" s="1">
        <f t="shared" si="77"/>
        <v>0</v>
      </c>
      <c r="H127" s="53">
        <v>0</v>
      </c>
      <c r="I127" s="54"/>
      <c r="J127" s="54"/>
      <c r="K127" s="1">
        <f t="shared" si="66"/>
        <v>292505</v>
      </c>
      <c r="L127" s="1">
        <f t="shared" si="67"/>
        <v>292505</v>
      </c>
      <c r="M127" s="1"/>
      <c r="N127" s="1"/>
    </row>
    <row r="128" spans="1:14" ht="19.5" customHeight="1" x14ac:dyDescent="0.2">
      <c r="A128" s="34" t="s">
        <v>89</v>
      </c>
      <c r="B128" s="45" t="s">
        <v>88</v>
      </c>
      <c r="C128" s="44">
        <f>C103+C104</f>
        <v>477699524.56</v>
      </c>
      <c r="D128" s="44">
        <f t="shared" ref="D128:N128" si="142">D103+D104</f>
        <v>468343579.56</v>
      </c>
      <c r="E128" s="25">
        <f t="shared" si="142"/>
        <v>9355945</v>
      </c>
      <c r="F128" s="25">
        <f t="shared" si="142"/>
        <v>1543200</v>
      </c>
      <c r="G128" s="2">
        <f t="shared" si="142"/>
        <v>5571791</v>
      </c>
      <c r="H128" s="2">
        <f t="shared" si="142"/>
        <v>4611791</v>
      </c>
      <c r="I128" s="2">
        <f t="shared" si="142"/>
        <v>960000</v>
      </c>
      <c r="J128" s="2">
        <f t="shared" si="142"/>
        <v>960000</v>
      </c>
      <c r="K128" s="43">
        <f t="shared" si="142"/>
        <v>483271315.56</v>
      </c>
      <c r="L128" s="43">
        <f t="shared" si="142"/>
        <v>472955370.56</v>
      </c>
      <c r="M128" s="2">
        <f t="shared" si="142"/>
        <v>10315945</v>
      </c>
      <c r="N128" s="2">
        <f t="shared" si="142"/>
        <v>2503200</v>
      </c>
    </row>
    <row r="129" spans="1:14" x14ac:dyDescent="0.2">
      <c r="A129" s="17"/>
      <c r="B129" s="17"/>
      <c r="C129" s="17"/>
      <c r="D129" s="17"/>
      <c r="E129" s="17"/>
      <c r="F129" s="17"/>
    </row>
    <row r="130" spans="1:14" ht="15.75" x14ac:dyDescent="0.25">
      <c r="A130" s="61" t="s">
        <v>113</v>
      </c>
      <c r="B130" s="61"/>
      <c r="C130" s="61"/>
      <c r="D130" s="61"/>
      <c r="E130" s="61"/>
      <c r="F130" s="61"/>
      <c r="G130" s="62"/>
      <c r="H130" s="62"/>
      <c r="I130" s="62"/>
      <c r="J130" s="55" t="s">
        <v>114</v>
      </c>
      <c r="K130" s="3"/>
    </row>
    <row r="131" spans="1:14" ht="15.75" x14ac:dyDescent="0.25">
      <c r="A131" s="36"/>
      <c r="B131" s="36"/>
      <c r="C131" s="36"/>
      <c r="D131" s="36"/>
      <c r="E131" s="36"/>
      <c r="F131" s="36"/>
      <c r="G131" s="56"/>
      <c r="H131" s="56"/>
      <c r="I131" s="56"/>
      <c r="J131" s="55"/>
      <c r="K131" s="3"/>
      <c r="L131" s="5"/>
    </row>
    <row r="132" spans="1:14" ht="33" customHeight="1" x14ac:dyDescent="0.25">
      <c r="A132" s="63" t="s">
        <v>118</v>
      </c>
      <c r="B132" s="63"/>
      <c r="C132" s="63"/>
      <c r="D132" s="35"/>
      <c r="E132" s="35"/>
      <c r="F132" s="35"/>
      <c r="G132" s="55"/>
      <c r="H132" s="55"/>
      <c r="I132" s="55"/>
      <c r="J132" s="55" t="s">
        <v>132</v>
      </c>
      <c r="K132" s="4"/>
    </row>
    <row r="133" spans="1:14" hidden="1" x14ac:dyDescent="0.2">
      <c r="A133" s="17"/>
      <c r="B133" s="17"/>
      <c r="C133" s="37"/>
      <c r="D133" s="37"/>
      <c r="E133" s="37"/>
      <c r="F133" s="37"/>
    </row>
    <row r="134" spans="1:14" ht="18.75" hidden="1" x14ac:dyDescent="0.25">
      <c r="A134" s="38" t="s">
        <v>121</v>
      </c>
      <c r="B134" s="39"/>
      <c r="C134" s="17"/>
      <c r="D134" s="17"/>
      <c r="E134" s="17"/>
      <c r="F134" s="17"/>
    </row>
    <row r="135" spans="1:14" ht="15.75" hidden="1" x14ac:dyDescent="0.25">
      <c r="A135" s="59" t="s">
        <v>113</v>
      </c>
      <c r="B135" s="59"/>
      <c r="C135" s="59"/>
      <c r="D135" s="59"/>
      <c r="E135" s="59"/>
      <c r="F135" s="59"/>
      <c r="G135" s="59"/>
      <c r="H135" s="59"/>
      <c r="I135" s="59"/>
      <c r="J135" s="3" t="s">
        <v>114</v>
      </c>
      <c r="K135" s="3"/>
    </row>
    <row r="136" spans="1:14" ht="18.75" x14ac:dyDescent="0.2">
      <c r="A136" s="17"/>
      <c r="B136" s="40"/>
      <c r="C136" s="17"/>
      <c r="D136" s="17"/>
      <c r="E136" s="17"/>
      <c r="F136" s="17"/>
      <c r="K136" s="5"/>
      <c r="L136" s="5"/>
      <c r="M136" s="5"/>
      <c r="N136" s="5"/>
    </row>
    <row r="137" spans="1:14" ht="18.75" hidden="1" x14ac:dyDescent="0.2">
      <c r="A137" s="58" t="s">
        <v>121</v>
      </c>
      <c r="B137" s="58"/>
      <c r="C137" s="41"/>
      <c r="D137" s="41"/>
      <c r="E137" s="41"/>
      <c r="F137" s="41"/>
      <c r="G137" s="41"/>
      <c r="H137" s="41"/>
    </row>
    <row r="138" spans="1:14" ht="18.75" hidden="1" x14ac:dyDescent="0.2">
      <c r="A138" s="58" t="s">
        <v>130</v>
      </c>
      <c r="B138" s="58"/>
      <c r="G138" s="57" t="s">
        <v>114</v>
      </c>
      <c r="H138" s="57"/>
    </row>
    <row r="139" spans="1:14" x14ac:dyDescent="0.2">
      <c r="A139" s="17"/>
      <c r="B139" s="17"/>
      <c r="C139" s="17"/>
      <c r="D139" s="17"/>
      <c r="E139" s="17"/>
      <c r="F139" s="17"/>
    </row>
    <row r="140" spans="1:14" x14ac:dyDescent="0.2">
      <c r="A140" s="17"/>
      <c r="B140" s="17"/>
      <c r="C140" s="17"/>
      <c r="D140" s="17"/>
      <c r="E140" s="17"/>
      <c r="F140" s="17"/>
    </row>
    <row r="141" spans="1:14" x14ac:dyDescent="0.2">
      <c r="A141" s="17"/>
      <c r="B141" s="17"/>
      <c r="C141" s="17"/>
      <c r="D141" s="17"/>
      <c r="E141" s="17"/>
      <c r="F141" s="17"/>
    </row>
    <row r="142" spans="1:14" x14ac:dyDescent="0.2">
      <c r="A142" s="17"/>
      <c r="B142" s="17"/>
      <c r="C142" s="17"/>
      <c r="D142" s="17"/>
      <c r="E142" s="17"/>
      <c r="F142" s="17"/>
    </row>
    <row r="143" spans="1:14" x14ac:dyDescent="0.2">
      <c r="A143" s="17"/>
      <c r="B143" s="17"/>
      <c r="C143" s="17"/>
      <c r="D143" s="17"/>
      <c r="E143" s="17"/>
      <c r="F143" s="17"/>
    </row>
    <row r="144" spans="1:14" x14ac:dyDescent="0.2">
      <c r="A144" s="17"/>
      <c r="B144" s="17"/>
      <c r="C144" s="17"/>
      <c r="D144" s="17"/>
      <c r="E144" s="17"/>
      <c r="F144" s="17"/>
    </row>
    <row r="145" spans="1:6" x14ac:dyDescent="0.2">
      <c r="A145" s="17"/>
      <c r="B145" s="17"/>
      <c r="C145" s="17"/>
      <c r="D145" s="17"/>
      <c r="E145" s="17"/>
      <c r="F145" s="17"/>
    </row>
    <row r="146" spans="1:6" x14ac:dyDescent="0.2">
      <c r="A146" s="17"/>
      <c r="B146" s="17"/>
      <c r="C146" s="17"/>
      <c r="D146" s="17"/>
      <c r="E146" s="17"/>
      <c r="F146" s="17"/>
    </row>
    <row r="147" spans="1:6" x14ac:dyDescent="0.2">
      <c r="A147" s="17"/>
      <c r="B147" s="17"/>
      <c r="C147" s="17"/>
      <c r="D147" s="17"/>
      <c r="E147" s="17"/>
      <c r="F147" s="17"/>
    </row>
    <row r="148" spans="1:6" x14ac:dyDescent="0.2">
      <c r="A148" s="17"/>
      <c r="B148" s="17"/>
      <c r="C148" s="17"/>
      <c r="D148" s="17"/>
      <c r="E148" s="17"/>
      <c r="F148" s="17"/>
    </row>
    <row r="149" spans="1:6" x14ac:dyDescent="0.2">
      <c r="A149" s="17"/>
      <c r="B149" s="17"/>
      <c r="C149" s="17"/>
      <c r="D149" s="17"/>
      <c r="E149" s="17"/>
      <c r="F149" s="17"/>
    </row>
    <row r="150" spans="1:6" x14ac:dyDescent="0.2">
      <c r="A150" s="17"/>
      <c r="B150" s="17"/>
      <c r="C150" s="17"/>
      <c r="D150" s="17"/>
      <c r="E150" s="17"/>
      <c r="F150" s="17"/>
    </row>
    <row r="151" spans="1:6" x14ac:dyDescent="0.2">
      <c r="A151" s="17"/>
      <c r="B151" s="17"/>
      <c r="C151" s="17"/>
      <c r="D151" s="17"/>
      <c r="E151" s="17"/>
      <c r="F151" s="17"/>
    </row>
    <row r="152" spans="1:6" x14ac:dyDescent="0.2">
      <c r="A152" s="17"/>
      <c r="B152" s="17"/>
      <c r="C152" s="17"/>
      <c r="D152" s="17"/>
      <c r="E152" s="17"/>
      <c r="F152" s="17"/>
    </row>
    <row r="153" spans="1:6" x14ac:dyDescent="0.2">
      <c r="A153" s="17"/>
      <c r="B153" s="17"/>
      <c r="C153" s="17"/>
      <c r="D153" s="17"/>
      <c r="E153" s="17"/>
      <c r="F153" s="17"/>
    </row>
    <row r="154" spans="1:6" x14ac:dyDescent="0.2">
      <c r="A154" s="17"/>
      <c r="B154" s="17"/>
      <c r="C154" s="17"/>
      <c r="D154" s="17"/>
      <c r="E154" s="17"/>
      <c r="F154" s="17"/>
    </row>
    <row r="155" spans="1:6" x14ac:dyDescent="0.2">
      <c r="A155" s="17"/>
      <c r="B155" s="17"/>
      <c r="C155" s="17"/>
      <c r="D155" s="17"/>
      <c r="E155" s="17"/>
      <c r="F155" s="17"/>
    </row>
    <row r="156" spans="1:6" x14ac:dyDescent="0.2">
      <c r="A156" s="17"/>
      <c r="B156" s="17"/>
      <c r="C156" s="17"/>
      <c r="D156" s="17"/>
      <c r="E156" s="17"/>
      <c r="F156" s="17"/>
    </row>
    <row r="157" spans="1:6" x14ac:dyDescent="0.2">
      <c r="A157" s="17"/>
      <c r="B157" s="17"/>
      <c r="C157" s="17"/>
      <c r="D157" s="17"/>
      <c r="E157" s="17"/>
      <c r="F157" s="17"/>
    </row>
    <row r="158" spans="1:6" x14ac:dyDescent="0.2">
      <c r="A158" s="17"/>
      <c r="B158" s="17"/>
      <c r="C158" s="17"/>
      <c r="D158" s="17"/>
      <c r="E158" s="17"/>
      <c r="F158" s="17"/>
    </row>
    <row r="159" spans="1:6" x14ac:dyDescent="0.2">
      <c r="A159" s="17"/>
      <c r="B159" s="17"/>
      <c r="C159" s="17"/>
      <c r="D159" s="17"/>
      <c r="E159" s="17"/>
      <c r="F159" s="17"/>
    </row>
    <row r="160" spans="1:6" x14ac:dyDescent="0.2">
      <c r="A160" s="17"/>
      <c r="B160" s="17"/>
      <c r="C160" s="17"/>
      <c r="D160" s="17"/>
      <c r="E160" s="17"/>
      <c r="F160" s="17"/>
    </row>
    <row r="161" spans="1:6" x14ac:dyDescent="0.2">
      <c r="A161" s="17"/>
      <c r="B161" s="17"/>
      <c r="C161" s="17"/>
      <c r="D161" s="17"/>
      <c r="E161" s="17"/>
      <c r="F161" s="17"/>
    </row>
    <row r="162" spans="1:6" x14ac:dyDescent="0.2">
      <c r="A162" s="17"/>
      <c r="B162" s="17"/>
      <c r="C162" s="17"/>
      <c r="D162" s="17"/>
      <c r="E162" s="17"/>
      <c r="F162" s="17"/>
    </row>
    <row r="163" spans="1:6" x14ac:dyDescent="0.2">
      <c r="A163" s="17"/>
      <c r="B163" s="17"/>
      <c r="C163" s="17"/>
      <c r="D163" s="17"/>
      <c r="E163" s="17"/>
      <c r="F163" s="17"/>
    </row>
    <row r="164" spans="1:6" x14ac:dyDescent="0.2">
      <c r="A164" s="17"/>
      <c r="B164" s="17"/>
      <c r="C164" s="17"/>
      <c r="D164" s="17"/>
      <c r="E164" s="17"/>
      <c r="F164" s="17"/>
    </row>
    <row r="165" spans="1:6" x14ac:dyDescent="0.2">
      <c r="A165" s="17"/>
      <c r="B165" s="17"/>
      <c r="C165" s="17"/>
      <c r="D165" s="17"/>
      <c r="E165" s="17"/>
      <c r="F165" s="17"/>
    </row>
    <row r="166" spans="1:6" x14ac:dyDescent="0.2">
      <c r="A166" s="17"/>
      <c r="B166" s="17"/>
      <c r="C166" s="17"/>
      <c r="D166" s="17"/>
      <c r="E166" s="17"/>
      <c r="F166" s="17"/>
    </row>
    <row r="167" spans="1:6" x14ac:dyDescent="0.2">
      <c r="A167" s="17"/>
      <c r="B167" s="17"/>
      <c r="C167" s="17"/>
      <c r="D167" s="17"/>
      <c r="E167" s="17"/>
      <c r="F167" s="17"/>
    </row>
    <row r="168" spans="1:6" x14ac:dyDescent="0.2">
      <c r="A168" s="17"/>
      <c r="B168" s="17"/>
      <c r="C168" s="17"/>
      <c r="D168" s="17"/>
      <c r="E168" s="17"/>
      <c r="F168" s="17"/>
    </row>
    <row r="169" spans="1:6" x14ac:dyDescent="0.2">
      <c r="A169" s="17"/>
      <c r="B169" s="17"/>
      <c r="C169" s="17"/>
      <c r="D169" s="17"/>
      <c r="E169" s="17"/>
      <c r="F169" s="17"/>
    </row>
    <row r="170" spans="1:6" x14ac:dyDescent="0.2">
      <c r="A170" s="17"/>
      <c r="B170" s="17"/>
      <c r="C170" s="17"/>
      <c r="D170" s="17"/>
      <c r="E170" s="17"/>
      <c r="F170" s="17"/>
    </row>
    <row r="171" spans="1:6" x14ac:dyDescent="0.2">
      <c r="A171" s="17"/>
      <c r="B171" s="17"/>
      <c r="C171" s="17"/>
      <c r="D171" s="17"/>
      <c r="E171" s="17"/>
      <c r="F171" s="17"/>
    </row>
    <row r="172" spans="1:6" x14ac:dyDescent="0.2">
      <c r="A172" s="17"/>
      <c r="B172" s="17"/>
      <c r="C172" s="17"/>
      <c r="D172" s="17"/>
      <c r="E172" s="17"/>
      <c r="F172" s="17"/>
    </row>
    <row r="173" spans="1:6" x14ac:dyDescent="0.2">
      <c r="A173" s="17"/>
      <c r="B173" s="17"/>
      <c r="C173" s="17"/>
      <c r="D173" s="17"/>
      <c r="E173" s="17"/>
      <c r="F173" s="17"/>
    </row>
    <row r="174" spans="1:6" x14ac:dyDescent="0.2">
      <c r="A174" s="17"/>
      <c r="B174" s="17"/>
      <c r="C174" s="17"/>
      <c r="D174" s="17"/>
      <c r="E174" s="17"/>
      <c r="F174" s="17"/>
    </row>
    <row r="175" spans="1:6" x14ac:dyDescent="0.2">
      <c r="A175" s="17"/>
      <c r="B175" s="17"/>
      <c r="C175" s="17"/>
      <c r="D175" s="17"/>
      <c r="E175" s="17"/>
      <c r="F175" s="17"/>
    </row>
    <row r="176" spans="1:6" x14ac:dyDescent="0.2">
      <c r="A176" s="17"/>
      <c r="B176" s="17"/>
      <c r="C176" s="17"/>
      <c r="D176" s="17"/>
      <c r="E176" s="17"/>
      <c r="F176" s="17"/>
    </row>
    <row r="177" spans="1:6" x14ac:dyDescent="0.2">
      <c r="A177" s="17"/>
      <c r="B177" s="17"/>
      <c r="C177" s="17"/>
      <c r="D177" s="17"/>
      <c r="E177" s="17"/>
      <c r="F177" s="17"/>
    </row>
    <row r="178" spans="1:6" x14ac:dyDescent="0.2">
      <c r="A178" s="17"/>
      <c r="B178" s="17"/>
      <c r="C178" s="17"/>
      <c r="D178" s="17"/>
      <c r="E178" s="17"/>
      <c r="F178" s="17"/>
    </row>
    <row r="179" spans="1:6" x14ac:dyDescent="0.2">
      <c r="A179" s="17"/>
      <c r="B179" s="17"/>
      <c r="C179" s="17"/>
      <c r="D179" s="17"/>
      <c r="E179" s="17"/>
      <c r="F179" s="17"/>
    </row>
    <row r="180" spans="1:6" x14ac:dyDescent="0.2">
      <c r="A180" s="17"/>
      <c r="B180" s="17"/>
      <c r="C180" s="17"/>
      <c r="D180" s="17"/>
      <c r="E180" s="17"/>
      <c r="F180" s="17"/>
    </row>
    <row r="181" spans="1:6" x14ac:dyDescent="0.2">
      <c r="A181" s="17"/>
      <c r="B181" s="17"/>
      <c r="C181" s="17"/>
      <c r="D181" s="17"/>
      <c r="E181" s="17"/>
      <c r="F181" s="17"/>
    </row>
    <row r="182" spans="1:6" x14ac:dyDescent="0.2">
      <c r="A182" s="17"/>
      <c r="B182" s="17"/>
      <c r="C182" s="17"/>
      <c r="D182" s="17"/>
      <c r="E182" s="17"/>
      <c r="F182" s="17"/>
    </row>
    <row r="183" spans="1:6" x14ac:dyDescent="0.2">
      <c r="A183" s="17"/>
      <c r="B183" s="17"/>
      <c r="C183" s="17"/>
      <c r="D183" s="17"/>
      <c r="E183" s="17"/>
      <c r="F183" s="17"/>
    </row>
    <row r="184" spans="1:6" x14ac:dyDescent="0.2">
      <c r="A184" s="17"/>
      <c r="B184" s="17"/>
      <c r="C184" s="17"/>
      <c r="D184" s="17"/>
      <c r="E184" s="17"/>
      <c r="F184" s="17"/>
    </row>
    <row r="185" spans="1:6" x14ac:dyDescent="0.2">
      <c r="A185" s="17"/>
      <c r="B185" s="17"/>
      <c r="C185" s="17"/>
      <c r="D185" s="17"/>
      <c r="E185" s="17"/>
      <c r="F185" s="17"/>
    </row>
    <row r="186" spans="1:6" x14ac:dyDescent="0.2">
      <c r="A186" s="17"/>
      <c r="B186" s="17"/>
      <c r="C186" s="17"/>
      <c r="D186" s="17"/>
      <c r="E186" s="17"/>
      <c r="F186" s="17"/>
    </row>
    <row r="187" spans="1:6" x14ac:dyDescent="0.2">
      <c r="A187" s="17"/>
      <c r="B187" s="17"/>
      <c r="C187" s="17"/>
      <c r="D187" s="17"/>
      <c r="E187" s="17"/>
      <c r="F187" s="17"/>
    </row>
    <row r="188" spans="1:6" x14ac:dyDescent="0.2">
      <c r="A188" s="17"/>
      <c r="B188" s="17"/>
      <c r="C188" s="17"/>
      <c r="D188" s="17"/>
      <c r="E188" s="17"/>
      <c r="F188" s="17"/>
    </row>
    <row r="189" spans="1:6" x14ac:dyDescent="0.2">
      <c r="A189" s="17"/>
      <c r="B189" s="17"/>
      <c r="C189" s="17"/>
      <c r="D189" s="17"/>
      <c r="E189" s="17"/>
      <c r="F189" s="17"/>
    </row>
    <row r="190" spans="1:6" x14ac:dyDescent="0.2">
      <c r="A190" s="17"/>
      <c r="B190" s="17"/>
      <c r="C190" s="17"/>
      <c r="D190" s="17"/>
      <c r="E190" s="17"/>
      <c r="F190" s="17"/>
    </row>
    <row r="191" spans="1:6" x14ac:dyDescent="0.2">
      <c r="A191" s="17"/>
      <c r="B191" s="17"/>
      <c r="C191" s="17"/>
      <c r="D191" s="17"/>
      <c r="E191" s="17"/>
      <c r="F191" s="17"/>
    </row>
    <row r="192" spans="1:6" x14ac:dyDescent="0.2">
      <c r="A192" s="17"/>
      <c r="B192" s="17"/>
      <c r="C192" s="17"/>
      <c r="D192" s="17"/>
      <c r="E192" s="17"/>
      <c r="F192" s="17"/>
    </row>
    <row r="193" spans="1:6" x14ac:dyDescent="0.2">
      <c r="A193" s="17"/>
      <c r="B193" s="17"/>
      <c r="C193" s="17"/>
      <c r="D193" s="17"/>
      <c r="E193" s="17"/>
      <c r="F193" s="17"/>
    </row>
    <row r="194" spans="1:6" x14ac:dyDescent="0.2">
      <c r="A194" s="17"/>
      <c r="B194" s="17"/>
      <c r="C194" s="17"/>
      <c r="D194" s="17"/>
      <c r="E194" s="17"/>
      <c r="F194" s="17"/>
    </row>
    <row r="195" spans="1:6" x14ac:dyDescent="0.2">
      <c r="A195" s="17"/>
      <c r="B195" s="17"/>
      <c r="C195" s="17"/>
      <c r="D195" s="17"/>
      <c r="E195" s="17"/>
      <c r="F195" s="17"/>
    </row>
    <row r="196" spans="1:6" x14ac:dyDescent="0.2">
      <c r="A196" s="17"/>
      <c r="B196" s="17"/>
      <c r="C196" s="17"/>
      <c r="D196" s="17"/>
      <c r="E196" s="17"/>
      <c r="F196" s="17"/>
    </row>
    <row r="197" spans="1:6" x14ac:dyDescent="0.2">
      <c r="A197" s="17"/>
      <c r="B197" s="17"/>
      <c r="C197" s="17"/>
      <c r="D197" s="17"/>
      <c r="E197" s="17"/>
      <c r="F197" s="17"/>
    </row>
    <row r="198" spans="1:6" x14ac:dyDescent="0.2">
      <c r="A198" s="17"/>
      <c r="B198" s="17"/>
      <c r="C198" s="17"/>
      <c r="D198" s="17"/>
      <c r="E198" s="17"/>
      <c r="F198" s="17"/>
    </row>
    <row r="199" spans="1:6" x14ac:dyDescent="0.2">
      <c r="A199" s="17"/>
      <c r="B199" s="17"/>
      <c r="C199" s="17"/>
      <c r="D199" s="17"/>
      <c r="E199" s="17"/>
      <c r="F199" s="17"/>
    </row>
    <row r="200" spans="1:6" x14ac:dyDescent="0.2">
      <c r="A200" s="17"/>
      <c r="B200" s="17"/>
      <c r="C200" s="17"/>
      <c r="D200" s="17"/>
      <c r="E200" s="17"/>
      <c r="F200" s="17"/>
    </row>
    <row r="201" spans="1:6" x14ac:dyDescent="0.2">
      <c r="A201" s="17"/>
      <c r="B201" s="17"/>
      <c r="C201" s="17"/>
      <c r="D201" s="17"/>
      <c r="E201" s="17"/>
      <c r="F201" s="17"/>
    </row>
    <row r="202" spans="1:6" x14ac:dyDescent="0.2">
      <c r="A202" s="17"/>
      <c r="B202" s="17"/>
      <c r="C202" s="17"/>
      <c r="D202" s="17"/>
      <c r="E202" s="17"/>
      <c r="F202" s="17"/>
    </row>
    <row r="203" spans="1:6" x14ac:dyDescent="0.2">
      <c r="A203" s="17"/>
      <c r="B203" s="17"/>
      <c r="C203" s="17"/>
      <c r="D203" s="17"/>
      <c r="E203" s="17"/>
      <c r="F203" s="17"/>
    </row>
    <row r="204" spans="1:6" x14ac:dyDescent="0.2">
      <c r="A204" s="17"/>
      <c r="B204" s="17"/>
      <c r="C204" s="17"/>
      <c r="D204" s="17"/>
      <c r="E204" s="17"/>
      <c r="F204" s="17"/>
    </row>
    <row r="205" spans="1:6" x14ac:dyDescent="0.2">
      <c r="A205" s="17"/>
      <c r="B205" s="17"/>
      <c r="C205" s="17"/>
      <c r="D205" s="17"/>
      <c r="E205" s="17"/>
      <c r="F205" s="17"/>
    </row>
    <row r="206" spans="1:6" x14ac:dyDescent="0.2">
      <c r="A206" s="17"/>
      <c r="B206" s="17"/>
      <c r="C206" s="17"/>
      <c r="D206" s="17"/>
      <c r="E206" s="17"/>
      <c r="F206" s="17"/>
    </row>
    <row r="207" spans="1:6" x14ac:dyDescent="0.2">
      <c r="A207" s="17"/>
      <c r="B207" s="17"/>
      <c r="C207" s="17"/>
      <c r="D207" s="17"/>
      <c r="E207" s="17"/>
      <c r="F207" s="17"/>
    </row>
    <row r="208" spans="1:6" x14ac:dyDescent="0.2">
      <c r="A208" s="17"/>
      <c r="B208" s="17"/>
      <c r="C208" s="17"/>
      <c r="D208" s="17"/>
      <c r="E208" s="17"/>
      <c r="F208" s="17"/>
    </row>
    <row r="209" spans="1:6" x14ac:dyDescent="0.2">
      <c r="A209" s="17"/>
      <c r="B209" s="17"/>
      <c r="C209" s="17"/>
      <c r="D209" s="17"/>
      <c r="E209" s="17"/>
      <c r="F209" s="17"/>
    </row>
    <row r="210" spans="1:6" x14ac:dyDescent="0.2">
      <c r="A210" s="17"/>
      <c r="B210" s="17"/>
      <c r="C210" s="17"/>
      <c r="D210" s="17"/>
      <c r="E210" s="17"/>
      <c r="F210" s="17"/>
    </row>
    <row r="211" spans="1:6" x14ac:dyDescent="0.2">
      <c r="A211" s="17"/>
      <c r="B211" s="17"/>
      <c r="C211" s="17"/>
      <c r="D211" s="17"/>
      <c r="E211" s="17"/>
      <c r="F211" s="17"/>
    </row>
    <row r="212" spans="1:6" x14ac:dyDescent="0.2">
      <c r="A212" s="17"/>
      <c r="B212" s="17"/>
      <c r="C212" s="17"/>
      <c r="D212" s="17"/>
      <c r="E212" s="17"/>
      <c r="F212" s="17"/>
    </row>
  </sheetData>
  <autoFilter ref="A14:N128" xr:uid="{00000000-0009-0000-0000-000000000000}"/>
  <mergeCells count="26">
    <mergeCell ref="I11:J11"/>
    <mergeCell ref="I12:I13"/>
    <mergeCell ref="J12:J13"/>
    <mergeCell ref="F12:F13"/>
    <mergeCell ref="A11:A13"/>
    <mergeCell ref="B11:B13"/>
    <mergeCell ref="C11:C13"/>
    <mergeCell ref="D11:D13"/>
    <mergeCell ref="E11:F11"/>
    <mergeCell ref="E12:E13"/>
    <mergeCell ref="A137:B137"/>
    <mergeCell ref="A138:B138"/>
    <mergeCell ref="A135:I135"/>
    <mergeCell ref="A6:L6"/>
    <mergeCell ref="A130:I130"/>
    <mergeCell ref="A132:C132"/>
    <mergeCell ref="K10:N10"/>
    <mergeCell ref="K11:K13"/>
    <mergeCell ref="L11:L13"/>
    <mergeCell ref="M11:N11"/>
    <mergeCell ref="M12:M13"/>
    <mergeCell ref="N12:N13"/>
    <mergeCell ref="C10:F10"/>
    <mergeCell ref="G10:J10"/>
    <mergeCell ref="G11:G13"/>
    <mergeCell ref="H11:H13"/>
  </mergeCells>
  <pageMargins left="0.78740157480314965" right="0.78740157480314965" top="1.1811023622047245" bottom="0.39370078740157483" header="0" footer="0"/>
  <pageSetup paperSize="9" scale="7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2025-11-03T11:58:46Z</cp:lastPrinted>
  <dcterms:created xsi:type="dcterms:W3CDTF">2022-11-18T12:32:48Z</dcterms:created>
  <dcterms:modified xsi:type="dcterms:W3CDTF">2025-11-10T06:50:28Z</dcterms:modified>
</cp:coreProperties>
</file>